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chartsheets/sheet2.xml" ContentType="application/vnd.openxmlformats-officedocument.spreadsheetml.chart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DieseArbeitsmappe"/>
  <mc:AlternateContent xmlns:mc="http://schemas.openxmlformats.org/markup-compatibility/2006">
    <mc:Choice Requires="x15">
      <x15ac:absPath xmlns:x15ac="http://schemas.microsoft.com/office/spreadsheetml/2010/11/ac" url="N:\abt3\ref3_05A\brehmeri\A_N\2015\Abwasserabgabe\Vordrucke\Überarbeitung_2025-01-24\Herunterladen vor Änderung\"/>
    </mc:Choice>
  </mc:AlternateContent>
  <xr:revisionPtr revIDLastSave="0" documentId="8_{ABC5C46C-DE51-4BCE-8011-1AF79FE61344}" xr6:coauthVersionLast="47" xr6:coauthVersionMax="47" xr10:uidLastSave="{00000000-0000-0000-0000-000000000000}"/>
  <bookViews>
    <workbookView xWindow="-110" yWindow="-110" windowWidth="19420" windowHeight="10300" tabRatio="908" xr2:uid="{00000000-000D-0000-FFFF-FFFF00000000}"/>
  </bookViews>
  <sheets>
    <sheet name="Erklärung_1" sheetId="5" r:id="rId1"/>
    <sheet name="Erklärung_1_Beiblatt" sheetId="52" r:id="rId2"/>
    <sheet name="Erklärung_2" sheetId="7" r:id="rId3"/>
    <sheet name="TOK" sheetId="37" r:id="rId4"/>
    <sheet name="NW-MS_Blatt_1" sheetId="63" r:id="rId5"/>
    <sheet name="NW-MS_Blatt_1_Beiblatt" sheetId="66" r:id="rId6"/>
    <sheet name="NW-MS_Blatt_2" sheetId="65" r:id="rId7"/>
    <sheet name="NW-MS_Blatt 3_SKU" sheetId="70" r:id="rId8"/>
    <sheet name="NW-TS_Blatt_1" sheetId="56" r:id="rId9"/>
    <sheet name="NW-TS_Blatt_1 Beiblatt" sheetId="69" r:id="rId10"/>
    <sheet name="NW-TS_Blatt_2" sheetId="68" r:id="rId11"/>
    <sheet name="BZB" sheetId="62" r:id="rId12"/>
    <sheet name="VR 1" sheetId="61" r:id="rId13"/>
    <sheet name="VR 2" sheetId="59" r:id="rId14"/>
    <sheet name="VR 3" sheetId="60" r:id="rId15"/>
    <sheet name="JSM (365 Tage)" sheetId="46" r:id="rId16"/>
    <sheet name="Graphik (365)" sheetId="47" r:id="rId17"/>
    <sheet name="Tab. für Graphik (365) " sheetId="48" r:id="rId18"/>
    <sheet name="JSM (366 Tage)" sheetId="49" r:id="rId19"/>
    <sheet name="Graphik (366)" sheetId="50" r:id="rId20"/>
    <sheet name="Tab. für Graphik (366)" sheetId="51" r:id="rId21"/>
  </sheets>
  <definedNames>
    <definedName name="_ftn1" localSheetId="11">BZB!#REF!</definedName>
    <definedName name="_ftn2" localSheetId="4">'NW-MS_Blatt_1'!#REF!</definedName>
    <definedName name="_ftn2" localSheetId="5">'NW-MS_Blatt_1_Beiblatt'!#REF!</definedName>
    <definedName name="_ftn2" localSheetId="6">'NW-MS_Blatt_2'!#REF!</definedName>
    <definedName name="_ftnref1" localSheetId="11">BZB!#REF!</definedName>
    <definedName name="_ftnref2" localSheetId="4">'NW-MS_Blatt_1'!$N$5</definedName>
    <definedName name="_ftnref2" localSheetId="5">'NW-MS_Blatt_1_Beiblatt'!$M$5</definedName>
    <definedName name="_ftnref2" localSheetId="6">'NW-MS_Blatt_2'!#REF!</definedName>
    <definedName name="_xlnm.Print_Area" localSheetId="11">BZB!$A$1:$K$41</definedName>
    <definedName name="_xlnm.Print_Area" localSheetId="0">Erklärung_1!$A$1:$I$36</definedName>
    <definedName name="_xlnm.Print_Area" localSheetId="1">Erklärung_1_Beiblatt!$A$1:$J$36</definedName>
    <definedName name="_xlnm.Print_Area" localSheetId="2">Erklärung_2!$A$1:$O$36</definedName>
    <definedName name="_xlnm.Print_Area" localSheetId="15">'JSM (365 Tage)'!$A$1:$N$443</definedName>
    <definedName name="_xlnm.Print_Area" localSheetId="18">'JSM (366 Tage)'!$A$1:$N$445</definedName>
    <definedName name="_xlnm.Print_Area" localSheetId="7">'NW-MS_Blatt 3_SKU'!$A$1:$N$63</definedName>
    <definedName name="_xlnm.Print_Area" localSheetId="4">'NW-MS_Blatt_1'!$A$1:$Y$35</definedName>
    <definedName name="_xlnm.Print_Area" localSheetId="5">'NW-MS_Blatt_1_Beiblatt'!$A$1:$X$33</definedName>
    <definedName name="_xlnm.Print_Area" localSheetId="6">'NW-MS_Blatt_2'!$A$1:$T$31</definedName>
    <definedName name="_xlnm.Print_Area" localSheetId="8">'NW-TS_Blatt_1'!$A$1:$N$32</definedName>
    <definedName name="_xlnm.Print_Area" localSheetId="9">'NW-TS_Blatt_1 Beiblatt'!$A$1:$N$32</definedName>
    <definedName name="_xlnm.Print_Area" localSheetId="10">'NW-TS_Blatt_2'!$A$1:$N$33</definedName>
    <definedName name="_xlnm.Print_Area" localSheetId="17">'Tab. für Graphik (365) '!$A$1:$H$397</definedName>
    <definedName name="_xlnm.Print_Area" localSheetId="20">'Tab. für Graphik (366)'!$A$1:$H$396</definedName>
    <definedName name="_xlnm.Print_Area" localSheetId="3">TOK!$A$1:$H$26</definedName>
    <definedName name="_xlnm.Print_Area" localSheetId="12">'VR 1'!$A$1:$N$60</definedName>
    <definedName name="_xlnm.Print_Area" localSheetId="13">'VR 2'!$A$1:$R$62</definedName>
    <definedName name="_xlnm.Print_Area" localSheetId="14">'VR 3'!$A$1:$O$56</definedName>
    <definedName name="_xlnm.Print_Titles" localSheetId="15">'JSM (365 Tage)'!$44:$50</definedName>
    <definedName name="_xlnm.Print_Titles" localSheetId="18">'JSM (366 Tage)'!$44:$50</definedName>
    <definedName name="Kontrollkästchen1" localSheetId="2">Erklärung_2!#REF!</definedName>
    <definedName name="Text4" localSheetId="11">BZB!#REF!</definedName>
    <definedName name="Text5" localSheetId="11">BZB!#REF!</definedName>
    <definedName name="Text6" localSheetId="2">Erklärung_2!#REF!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70" l="1"/>
  <c r="E1" i="70"/>
  <c r="L54" i="70" l="1"/>
  <c r="L53" i="70"/>
  <c r="L52" i="70"/>
  <c r="L51" i="70"/>
  <c r="L50" i="70"/>
  <c r="L49" i="70"/>
  <c r="L48" i="70"/>
  <c r="L47" i="70"/>
  <c r="L46" i="70"/>
  <c r="L45" i="70"/>
  <c r="L44" i="70"/>
  <c r="L43" i="70"/>
  <c r="L42" i="70"/>
  <c r="L41" i="70"/>
  <c r="L40" i="70"/>
  <c r="L21" i="70"/>
  <c r="L20" i="70"/>
  <c r="L19" i="70"/>
  <c r="L18" i="70"/>
  <c r="L17" i="70"/>
  <c r="L16" i="70"/>
  <c r="L15" i="70"/>
  <c r="L14" i="70"/>
  <c r="L13" i="70"/>
  <c r="L12" i="70"/>
  <c r="F23" i="37" l="1"/>
  <c r="E12" i="37"/>
  <c r="E13" i="37"/>
  <c r="E14" i="37"/>
  <c r="E15" i="37"/>
  <c r="E16" i="37"/>
  <c r="E17" i="37"/>
  <c r="E18" i="37"/>
  <c r="E19" i="37"/>
  <c r="E20" i="37"/>
  <c r="E21" i="37"/>
  <c r="E22" i="37"/>
  <c r="G23" i="37"/>
  <c r="E11" i="37"/>
  <c r="F4" i="69"/>
  <c r="C2" i="69"/>
  <c r="F4" i="68"/>
  <c r="C2" i="68"/>
  <c r="E23" i="37" l="1"/>
  <c r="K3" i="65"/>
  <c r="I2" i="66" l="1"/>
  <c r="C1" i="66"/>
  <c r="F1" i="65"/>
  <c r="C33" i="5" l="1"/>
  <c r="C28" i="5"/>
  <c r="C29" i="5"/>
  <c r="C30" i="5"/>
  <c r="C31" i="5"/>
  <c r="C32" i="5"/>
  <c r="C34" i="5"/>
  <c r="C27" i="5"/>
  <c r="C20" i="52"/>
  <c r="C21" i="52"/>
  <c r="C22" i="52"/>
  <c r="C23" i="52"/>
  <c r="C24" i="52"/>
  <c r="C25" i="52"/>
  <c r="C26" i="52"/>
  <c r="C27" i="52"/>
  <c r="C28" i="52"/>
  <c r="C29" i="52"/>
  <c r="C30" i="52"/>
  <c r="C31" i="52"/>
  <c r="C32" i="52"/>
  <c r="C33" i="52"/>
  <c r="C34" i="52"/>
  <c r="C19" i="52"/>
  <c r="G2" i="60"/>
  <c r="F2" i="59"/>
  <c r="F4" i="56"/>
  <c r="C2" i="56"/>
  <c r="J2" i="63"/>
  <c r="D1" i="63"/>
  <c r="C2" i="37"/>
  <c r="E5" i="52"/>
  <c r="H3" i="52"/>
  <c r="N45" i="59" l="1"/>
  <c r="N44" i="59"/>
  <c r="N43" i="59"/>
  <c r="N42" i="59"/>
  <c r="N41" i="59"/>
  <c r="I45" i="59" l="1"/>
  <c r="I44" i="59"/>
  <c r="K37" i="59"/>
  <c r="P37" i="59" l="1"/>
  <c r="I42" i="59"/>
  <c r="I43" i="59"/>
  <c r="P45" i="59"/>
  <c r="R45" i="59" s="1"/>
  <c r="I41" i="59"/>
  <c r="P41" i="59" l="1"/>
  <c r="P44" i="59"/>
  <c r="P42" i="59"/>
  <c r="P43" i="59"/>
  <c r="I29" i="46" l="1"/>
  <c r="H35" i="5"/>
  <c r="G35" i="5"/>
  <c r="F35" i="5"/>
  <c r="F18" i="52" s="1"/>
  <c r="F35" i="52" s="1"/>
  <c r="E35" i="5"/>
  <c r="C35" i="5"/>
  <c r="I29" i="49"/>
  <c r="M132" i="46"/>
  <c r="E94" i="48" s="1"/>
  <c r="F132" i="46"/>
  <c r="H132" i="46"/>
  <c r="M121" i="46"/>
  <c r="F121" i="46"/>
  <c r="H121" i="46"/>
  <c r="M122" i="46"/>
  <c r="F122" i="46"/>
  <c r="H122" i="46"/>
  <c r="B84" i="48" s="1"/>
  <c r="M123" i="46"/>
  <c r="F123" i="46"/>
  <c r="H123" i="46"/>
  <c r="B85" i="48" s="1"/>
  <c r="M124" i="46"/>
  <c r="F124" i="46"/>
  <c r="H124" i="46"/>
  <c r="M125" i="46"/>
  <c r="F125" i="46"/>
  <c r="H125" i="46"/>
  <c r="M126" i="46"/>
  <c r="F126" i="46"/>
  <c r="H126" i="46"/>
  <c r="B88" i="48" s="1"/>
  <c r="M127" i="46"/>
  <c r="F127" i="46"/>
  <c r="H127" i="46"/>
  <c r="B89" i="48" s="1"/>
  <c r="M128" i="46"/>
  <c r="F128" i="46"/>
  <c r="H128" i="46"/>
  <c r="M129" i="46"/>
  <c r="F129" i="46"/>
  <c r="H129" i="46"/>
  <c r="M130" i="46"/>
  <c r="F130" i="46"/>
  <c r="H130" i="46"/>
  <c r="B92" i="48" s="1"/>
  <c r="M131" i="46"/>
  <c r="F131" i="46"/>
  <c r="H131" i="46"/>
  <c r="B93" i="48" s="1"/>
  <c r="M133" i="46"/>
  <c r="I133" i="46" s="1"/>
  <c r="F133" i="46"/>
  <c r="H133" i="46"/>
  <c r="M134" i="46"/>
  <c r="F134" i="46"/>
  <c r="H134" i="46"/>
  <c r="M135" i="46"/>
  <c r="F135" i="46"/>
  <c r="H135" i="46"/>
  <c r="M136" i="46"/>
  <c r="F136" i="46"/>
  <c r="H136" i="46"/>
  <c r="B98" i="48" s="1"/>
  <c r="M137" i="46"/>
  <c r="F137" i="46"/>
  <c r="H137" i="46"/>
  <c r="M138" i="46"/>
  <c r="F138" i="46"/>
  <c r="H138" i="46"/>
  <c r="M139" i="46"/>
  <c r="F139" i="46"/>
  <c r="H139" i="46"/>
  <c r="B101" i="48" s="1"/>
  <c r="M140" i="46"/>
  <c r="F140" i="46"/>
  <c r="H140" i="46"/>
  <c r="B102" i="48" s="1"/>
  <c r="M141" i="46"/>
  <c r="F141" i="46"/>
  <c r="H141" i="46"/>
  <c r="M142" i="46"/>
  <c r="E104" i="48" s="1"/>
  <c r="F142" i="46"/>
  <c r="H142" i="46"/>
  <c r="M143" i="46"/>
  <c r="F143" i="46"/>
  <c r="H143" i="46"/>
  <c r="B105" i="48" s="1"/>
  <c r="M144" i="46"/>
  <c r="F144" i="46"/>
  <c r="H144" i="46"/>
  <c r="B106" i="48" s="1"/>
  <c r="M145" i="46"/>
  <c r="E107" i="48" s="1"/>
  <c r="F145" i="46"/>
  <c r="H145" i="46"/>
  <c r="M146" i="46"/>
  <c r="E108" i="48" s="1"/>
  <c r="F146" i="46"/>
  <c r="H146" i="46"/>
  <c r="M147" i="46"/>
  <c r="F147" i="46"/>
  <c r="H147" i="46"/>
  <c r="B109" i="48" s="1"/>
  <c r="M148" i="46"/>
  <c r="F148" i="46"/>
  <c r="H148" i="46"/>
  <c r="B110" i="48" s="1"/>
  <c r="M149" i="46"/>
  <c r="E111" i="48" s="1"/>
  <c r="F149" i="46"/>
  <c r="H149" i="46"/>
  <c r="C5" i="51"/>
  <c r="C4" i="51"/>
  <c r="H12" i="46"/>
  <c r="I35" i="46"/>
  <c r="F52" i="46"/>
  <c r="H52" i="46"/>
  <c r="B14" i="48" s="1"/>
  <c r="M52" i="46"/>
  <c r="M53" i="46"/>
  <c r="F53" i="46"/>
  <c r="H53" i="46"/>
  <c r="B15" i="48" s="1"/>
  <c r="M54" i="46"/>
  <c r="F54" i="46"/>
  <c r="H54" i="46"/>
  <c r="B16" i="48" s="1"/>
  <c r="M55" i="46"/>
  <c r="E17" i="48" s="1"/>
  <c r="F55" i="46"/>
  <c r="H55" i="46"/>
  <c r="M56" i="46"/>
  <c r="F56" i="46"/>
  <c r="H56" i="46"/>
  <c r="M57" i="46"/>
  <c r="F57" i="46"/>
  <c r="H57" i="46"/>
  <c r="B19" i="48" s="1"/>
  <c r="M58" i="46"/>
  <c r="F58" i="46"/>
  <c r="H58" i="46"/>
  <c r="B20" i="48" s="1"/>
  <c r="M59" i="46"/>
  <c r="F59" i="46"/>
  <c r="H59" i="46"/>
  <c r="M60" i="46"/>
  <c r="F60" i="46"/>
  <c r="H60" i="46"/>
  <c r="M61" i="46"/>
  <c r="F61" i="46"/>
  <c r="H61" i="46"/>
  <c r="B23" i="48" s="1"/>
  <c r="M62" i="46"/>
  <c r="F62" i="46"/>
  <c r="H62" i="46"/>
  <c r="B24" i="48" s="1"/>
  <c r="M63" i="46"/>
  <c r="F63" i="46"/>
  <c r="H63" i="46"/>
  <c r="M64" i="46"/>
  <c r="I64" i="46" s="1"/>
  <c r="F64" i="46"/>
  <c r="H64" i="46"/>
  <c r="M65" i="46"/>
  <c r="F65" i="46"/>
  <c r="H65" i="46"/>
  <c r="B27" i="48" s="1"/>
  <c r="M66" i="46"/>
  <c r="F66" i="46"/>
  <c r="H66" i="46"/>
  <c r="M67" i="46"/>
  <c r="F67" i="46"/>
  <c r="H67" i="46"/>
  <c r="M68" i="46"/>
  <c r="I68" i="46" s="1"/>
  <c r="F68" i="46"/>
  <c r="H68" i="46"/>
  <c r="M69" i="46"/>
  <c r="F69" i="46"/>
  <c r="H69" i="46"/>
  <c r="B31" i="48" s="1"/>
  <c r="M70" i="46"/>
  <c r="F70" i="46"/>
  <c r="H70" i="46"/>
  <c r="B32" i="48" s="1"/>
  <c r="M71" i="46"/>
  <c r="F71" i="46"/>
  <c r="H71" i="46"/>
  <c r="M72" i="46"/>
  <c r="F72" i="46"/>
  <c r="H72" i="46"/>
  <c r="B61" i="46"/>
  <c r="M73" i="46"/>
  <c r="F73" i="46"/>
  <c r="H73" i="46"/>
  <c r="M74" i="46"/>
  <c r="F74" i="46"/>
  <c r="H74" i="46"/>
  <c r="B36" i="48" s="1"/>
  <c r="M75" i="46"/>
  <c r="F75" i="46"/>
  <c r="H75" i="46"/>
  <c r="B37" i="48" s="1"/>
  <c r="M76" i="46"/>
  <c r="E38" i="48" s="1"/>
  <c r="F76" i="46"/>
  <c r="H76" i="46"/>
  <c r="M77" i="46"/>
  <c r="F77" i="46"/>
  <c r="H77" i="46"/>
  <c r="M78" i="46"/>
  <c r="F78" i="46"/>
  <c r="H78" i="46"/>
  <c r="B40" i="48" s="1"/>
  <c r="M79" i="46"/>
  <c r="F79" i="46"/>
  <c r="H79" i="46"/>
  <c r="B41" i="48" s="1"/>
  <c r="M80" i="46"/>
  <c r="E42" i="48" s="1"/>
  <c r="F80" i="46"/>
  <c r="H80" i="46"/>
  <c r="M81" i="46"/>
  <c r="F81" i="46"/>
  <c r="H81" i="46"/>
  <c r="M82" i="46"/>
  <c r="F82" i="46"/>
  <c r="H82" i="46"/>
  <c r="B44" i="48" s="1"/>
  <c r="M83" i="46"/>
  <c r="F83" i="46"/>
  <c r="H83" i="46"/>
  <c r="B45" i="48" s="1"/>
  <c r="M84" i="46"/>
  <c r="E46" i="48" s="1"/>
  <c r="F84" i="46"/>
  <c r="H84" i="46"/>
  <c r="M85" i="46"/>
  <c r="F85" i="46"/>
  <c r="H85" i="46"/>
  <c r="M86" i="46"/>
  <c r="F86" i="46"/>
  <c r="H86" i="46"/>
  <c r="B48" i="48" s="1"/>
  <c r="M87" i="46"/>
  <c r="F87" i="46"/>
  <c r="H87" i="46"/>
  <c r="B49" i="48" s="1"/>
  <c r="M88" i="46"/>
  <c r="E50" i="48" s="1"/>
  <c r="F88" i="46"/>
  <c r="H88" i="46"/>
  <c r="M89" i="46"/>
  <c r="F89" i="46"/>
  <c r="H89" i="46"/>
  <c r="M90" i="46"/>
  <c r="F90" i="46"/>
  <c r="H90" i="46"/>
  <c r="B52" i="48" s="1"/>
  <c r="M91" i="46"/>
  <c r="F91" i="46"/>
  <c r="H91" i="46"/>
  <c r="B53" i="48" s="1"/>
  <c r="M92" i="46"/>
  <c r="E54" i="48" s="1"/>
  <c r="F92" i="46"/>
  <c r="H92" i="46"/>
  <c r="M93" i="46"/>
  <c r="F93" i="46"/>
  <c r="H93" i="46"/>
  <c r="M94" i="46"/>
  <c r="F94" i="46"/>
  <c r="H94" i="46"/>
  <c r="B56" i="48" s="1"/>
  <c r="M95" i="46"/>
  <c r="F95" i="46"/>
  <c r="H95" i="46"/>
  <c r="B57" i="48" s="1"/>
  <c r="M96" i="46"/>
  <c r="E58" i="48" s="1"/>
  <c r="F96" i="46"/>
  <c r="H96" i="46"/>
  <c r="M97" i="46"/>
  <c r="E59" i="48" s="1"/>
  <c r="F97" i="46"/>
  <c r="H97" i="46"/>
  <c r="M98" i="46"/>
  <c r="F98" i="46"/>
  <c r="H98" i="46"/>
  <c r="B60" i="48" s="1"/>
  <c r="M99" i="46"/>
  <c r="F99" i="46"/>
  <c r="H99" i="46"/>
  <c r="B61" i="48" s="1"/>
  <c r="M100" i="46"/>
  <c r="E62" i="48" s="1"/>
  <c r="F100" i="46"/>
  <c r="H100" i="46"/>
  <c r="M101" i="46"/>
  <c r="E63" i="48" s="1"/>
  <c r="F101" i="46"/>
  <c r="H101" i="46"/>
  <c r="B92" i="46"/>
  <c r="M102" i="46"/>
  <c r="E64" i="48" s="1"/>
  <c r="F102" i="46"/>
  <c r="H102" i="46"/>
  <c r="M103" i="46"/>
  <c r="F103" i="46"/>
  <c r="H103" i="46"/>
  <c r="B65" i="48" s="1"/>
  <c r="M104" i="46"/>
  <c r="F104" i="46"/>
  <c r="H104" i="46"/>
  <c r="M105" i="46"/>
  <c r="E67" i="48" s="1"/>
  <c r="F105" i="46"/>
  <c r="H105" i="46"/>
  <c r="M106" i="46"/>
  <c r="E68" i="48" s="1"/>
  <c r="F106" i="46"/>
  <c r="H106" i="46"/>
  <c r="M107" i="46"/>
  <c r="F107" i="46"/>
  <c r="H107" i="46"/>
  <c r="I107" i="46" s="1"/>
  <c r="M108" i="46"/>
  <c r="F108" i="46"/>
  <c r="H108" i="46"/>
  <c r="B70" i="48" s="1"/>
  <c r="M109" i="46"/>
  <c r="E71" i="48" s="1"/>
  <c r="F109" i="46"/>
  <c r="H109" i="46"/>
  <c r="B71" i="48" s="1"/>
  <c r="M110" i="46"/>
  <c r="E72" i="48" s="1"/>
  <c r="F110" i="46"/>
  <c r="H110" i="46"/>
  <c r="M111" i="46"/>
  <c r="F111" i="46"/>
  <c r="H111" i="46"/>
  <c r="B73" i="48" s="1"/>
  <c r="M112" i="46"/>
  <c r="F112" i="46"/>
  <c r="H112" i="46"/>
  <c r="B74" i="48" s="1"/>
  <c r="M113" i="46"/>
  <c r="F113" i="46"/>
  <c r="H113" i="46"/>
  <c r="B75" i="48" s="1"/>
  <c r="M114" i="46"/>
  <c r="E76" i="48" s="1"/>
  <c r="F114" i="46"/>
  <c r="H114" i="46"/>
  <c r="M115" i="46"/>
  <c r="F115" i="46"/>
  <c r="H115" i="46"/>
  <c r="B77" i="48" s="1"/>
  <c r="M116" i="46"/>
  <c r="F116" i="46"/>
  <c r="H116" i="46"/>
  <c r="M117" i="46"/>
  <c r="E79" i="48" s="1"/>
  <c r="F117" i="46"/>
  <c r="H117" i="46"/>
  <c r="B79" i="48" s="1"/>
  <c r="M118" i="46"/>
  <c r="E80" i="48" s="1"/>
  <c r="F118" i="46"/>
  <c r="H118" i="46"/>
  <c r="M119" i="46"/>
  <c r="F119" i="46"/>
  <c r="H119" i="46"/>
  <c r="B81" i="48" s="1"/>
  <c r="M120" i="46"/>
  <c r="F120" i="46"/>
  <c r="H120" i="46"/>
  <c r="B82" i="48" s="1"/>
  <c r="B120" i="46"/>
  <c r="M150" i="46"/>
  <c r="F150" i="46"/>
  <c r="H150" i="46"/>
  <c r="M151" i="46"/>
  <c r="E113" i="48" s="1"/>
  <c r="F151" i="46"/>
  <c r="H151" i="46"/>
  <c r="B113" i="48" s="1"/>
  <c r="M152" i="46"/>
  <c r="E114" i="48" s="1"/>
  <c r="F152" i="46"/>
  <c r="H152" i="46"/>
  <c r="M153" i="46"/>
  <c r="E115" i="48" s="1"/>
  <c r="F153" i="46"/>
  <c r="H153" i="46"/>
  <c r="B115" i="48" s="1"/>
  <c r="M154" i="46"/>
  <c r="F154" i="46"/>
  <c r="H154" i="46"/>
  <c r="B116" i="48" s="1"/>
  <c r="M155" i="46"/>
  <c r="E117" i="48" s="1"/>
  <c r="F155" i="46"/>
  <c r="H155" i="46"/>
  <c r="B117" i="48" s="1"/>
  <c r="M156" i="46"/>
  <c r="E118" i="48" s="1"/>
  <c r="F156" i="46"/>
  <c r="H156" i="46"/>
  <c r="M157" i="46"/>
  <c r="E119" i="48" s="1"/>
  <c r="F157" i="46"/>
  <c r="H157" i="46"/>
  <c r="M158" i="46"/>
  <c r="F158" i="46"/>
  <c r="H158" i="46"/>
  <c r="M159" i="46"/>
  <c r="E121" i="48" s="1"/>
  <c r="F159" i="46"/>
  <c r="H159" i="46"/>
  <c r="B121" i="48" s="1"/>
  <c r="M160" i="46"/>
  <c r="E122" i="48" s="1"/>
  <c r="F160" i="46"/>
  <c r="H160" i="46"/>
  <c r="B151" i="46"/>
  <c r="M161" i="46"/>
  <c r="E123" i="48" s="1"/>
  <c r="F161" i="46"/>
  <c r="H161" i="46"/>
  <c r="M162" i="46"/>
  <c r="E124" i="48" s="1"/>
  <c r="F162" i="46"/>
  <c r="H162" i="46"/>
  <c r="B124" i="48" s="1"/>
  <c r="M163" i="46"/>
  <c r="F163" i="46"/>
  <c r="H163" i="46"/>
  <c r="B125" i="48" s="1"/>
  <c r="M164" i="46"/>
  <c r="E126" i="48" s="1"/>
  <c r="F164" i="46"/>
  <c r="H164" i="46"/>
  <c r="B126" i="48" s="1"/>
  <c r="M165" i="46"/>
  <c r="E127" i="48" s="1"/>
  <c r="F165" i="46"/>
  <c r="H165" i="46"/>
  <c r="M166" i="46"/>
  <c r="E128" i="48" s="1"/>
  <c r="F166" i="46"/>
  <c r="H166" i="46"/>
  <c r="B128" i="48" s="1"/>
  <c r="M167" i="46"/>
  <c r="F167" i="46"/>
  <c r="H167" i="46"/>
  <c r="B129" i="48" s="1"/>
  <c r="M168" i="46"/>
  <c r="F168" i="46"/>
  <c r="H168" i="46"/>
  <c r="B130" i="48" s="1"/>
  <c r="M169" i="46"/>
  <c r="F169" i="46"/>
  <c r="H169" i="46"/>
  <c r="M170" i="46"/>
  <c r="E132" i="48" s="1"/>
  <c r="F170" i="46"/>
  <c r="H170" i="46"/>
  <c r="M171" i="46"/>
  <c r="F171" i="46"/>
  <c r="H171" i="46"/>
  <c r="M172" i="46"/>
  <c r="E134" i="48" s="1"/>
  <c r="F172" i="46"/>
  <c r="H172" i="46"/>
  <c r="B134" i="48" s="1"/>
  <c r="M173" i="46"/>
  <c r="E135" i="48" s="1"/>
  <c r="F173" i="46"/>
  <c r="H173" i="46"/>
  <c r="M174" i="46"/>
  <c r="E136" i="48" s="1"/>
  <c r="F174" i="46"/>
  <c r="H174" i="46"/>
  <c r="B136" i="48" s="1"/>
  <c r="M175" i="46"/>
  <c r="F175" i="46"/>
  <c r="H175" i="46"/>
  <c r="B137" i="48" s="1"/>
  <c r="M176" i="46"/>
  <c r="F176" i="46"/>
  <c r="H176" i="46"/>
  <c r="B138" i="48" s="1"/>
  <c r="M177" i="46"/>
  <c r="E139" i="48" s="1"/>
  <c r="F177" i="46"/>
  <c r="H177" i="46"/>
  <c r="M178" i="46"/>
  <c r="E140" i="48" s="1"/>
  <c r="F178" i="46"/>
  <c r="H178" i="46"/>
  <c r="B140" i="48" s="1"/>
  <c r="M179" i="46"/>
  <c r="F179" i="46"/>
  <c r="H179" i="46"/>
  <c r="B141" i="48" s="1"/>
  <c r="M180" i="46"/>
  <c r="E142" i="48" s="1"/>
  <c r="F180" i="46"/>
  <c r="H180" i="46"/>
  <c r="M181" i="46"/>
  <c r="F181" i="46"/>
  <c r="H181" i="46"/>
  <c r="M182" i="46"/>
  <c r="E144" i="48" s="1"/>
  <c r="F182" i="46"/>
  <c r="H182" i="46"/>
  <c r="B144" i="48" s="1"/>
  <c r="M183" i="46"/>
  <c r="F183" i="46"/>
  <c r="H183" i="46"/>
  <c r="M184" i="46"/>
  <c r="F184" i="46"/>
  <c r="H184" i="46"/>
  <c r="M185" i="46"/>
  <c r="E147" i="48" s="1"/>
  <c r="F185" i="46"/>
  <c r="H185" i="46"/>
  <c r="M186" i="46"/>
  <c r="E148" i="48" s="1"/>
  <c r="F186" i="46"/>
  <c r="H186" i="46"/>
  <c r="M187" i="46"/>
  <c r="F187" i="46"/>
  <c r="H187" i="46"/>
  <c r="B149" i="48" s="1"/>
  <c r="M188" i="46"/>
  <c r="E150" i="48" s="1"/>
  <c r="F188" i="46"/>
  <c r="H188" i="46"/>
  <c r="B150" i="48" s="1"/>
  <c r="M189" i="46"/>
  <c r="E151" i="48" s="1"/>
  <c r="F189" i="46"/>
  <c r="H189" i="46"/>
  <c r="M190" i="46"/>
  <c r="F190" i="46"/>
  <c r="H190" i="46"/>
  <c r="B152" i="48" s="1"/>
  <c r="B181" i="46"/>
  <c r="M191" i="46"/>
  <c r="F191" i="46"/>
  <c r="H191" i="46"/>
  <c r="B153" i="48" s="1"/>
  <c r="M192" i="46"/>
  <c r="F192" i="46"/>
  <c r="H192" i="46"/>
  <c r="B154" i="48" s="1"/>
  <c r="M193" i="46"/>
  <c r="E155" i="48" s="1"/>
  <c r="F193" i="46"/>
  <c r="H193" i="46"/>
  <c r="B155" i="48" s="1"/>
  <c r="M194" i="46"/>
  <c r="E156" i="48" s="1"/>
  <c r="F194" i="46"/>
  <c r="H194" i="46"/>
  <c r="M195" i="46"/>
  <c r="E157" i="48" s="1"/>
  <c r="F195" i="46"/>
  <c r="H195" i="46"/>
  <c r="B157" i="48" s="1"/>
  <c r="M196" i="46"/>
  <c r="F196" i="46"/>
  <c r="H196" i="46"/>
  <c r="B158" i="48" s="1"/>
  <c r="M197" i="46"/>
  <c r="E159" i="48" s="1"/>
  <c r="F197" i="46"/>
  <c r="H197" i="46"/>
  <c r="B159" i="48" s="1"/>
  <c r="M198" i="46"/>
  <c r="E160" i="48" s="1"/>
  <c r="F198" i="46"/>
  <c r="H198" i="46"/>
  <c r="M199" i="46"/>
  <c r="F199" i="46"/>
  <c r="H199" i="46"/>
  <c r="M200" i="46"/>
  <c r="F200" i="46"/>
  <c r="H200" i="46"/>
  <c r="B162" i="48" s="1"/>
  <c r="M201" i="46"/>
  <c r="F201" i="46"/>
  <c r="H201" i="46"/>
  <c r="B163" i="48" s="1"/>
  <c r="M202" i="46"/>
  <c r="E164" i="48" s="1"/>
  <c r="F202" i="46"/>
  <c r="H202" i="46"/>
  <c r="B164" i="48" s="1"/>
  <c r="M203" i="46"/>
  <c r="E165" i="48" s="1"/>
  <c r="F203" i="46"/>
  <c r="H203" i="46"/>
  <c r="M204" i="46"/>
  <c r="E166" i="48" s="1"/>
  <c r="F204" i="46"/>
  <c r="H204" i="46"/>
  <c r="M205" i="46"/>
  <c r="F205" i="46"/>
  <c r="H205" i="46"/>
  <c r="B167" i="48" s="1"/>
  <c r="M206" i="46"/>
  <c r="E168" i="48" s="1"/>
  <c r="F206" i="46"/>
  <c r="H206" i="46"/>
  <c r="B168" i="48" s="1"/>
  <c r="M207" i="46"/>
  <c r="E169" i="48" s="1"/>
  <c r="F207" i="46"/>
  <c r="H207" i="46"/>
  <c r="M208" i="46"/>
  <c r="E170" i="48" s="1"/>
  <c r="F208" i="46"/>
  <c r="H208" i="46"/>
  <c r="B170" i="48" s="1"/>
  <c r="M209" i="46"/>
  <c r="F209" i="46"/>
  <c r="H209" i="46"/>
  <c r="B171" i="48" s="1"/>
  <c r="M210" i="46"/>
  <c r="E172" i="48" s="1"/>
  <c r="F210" i="46"/>
  <c r="H210" i="46"/>
  <c r="B172" i="48" s="1"/>
  <c r="M211" i="46"/>
  <c r="E173" i="48" s="1"/>
  <c r="F211" i="46"/>
  <c r="H211" i="46"/>
  <c r="M212" i="46"/>
  <c r="F212" i="46"/>
  <c r="H212" i="46"/>
  <c r="M213" i="46"/>
  <c r="F213" i="46"/>
  <c r="H213" i="46"/>
  <c r="B175" i="48" s="1"/>
  <c r="M214" i="46"/>
  <c r="E176" i="48" s="1"/>
  <c r="F214" i="46"/>
  <c r="H214" i="46"/>
  <c r="M215" i="46"/>
  <c r="E177" i="48" s="1"/>
  <c r="F215" i="46"/>
  <c r="H215" i="46"/>
  <c r="M216" i="46"/>
  <c r="E178" i="48" s="1"/>
  <c r="F216" i="46"/>
  <c r="H216" i="46"/>
  <c r="B178" i="48" s="1"/>
  <c r="M217" i="46"/>
  <c r="F217" i="46"/>
  <c r="H217" i="46"/>
  <c r="B179" i="48" s="1"/>
  <c r="M218" i="46"/>
  <c r="E180" i="48" s="1"/>
  <c r="F218" i="46"/>
  <c r="H218" i="46"/>
  <c r="B180" i="48" s="1"/>
  <c r="M219" i="46"/>
  <c r="E181" i="48" s="1"/>
  <c r="F219" i="46"/>
  <c r="H219" i="46"/>
  <c r="M220" i="46"/>
  <c r="E182" i="48" s="1"/>
  <c r="F220" i="46"/>
  <c r="H220" i="46"/>
  <c r="B182" i="48" s="1"/>
  <c r="M221" i="46"/>
  <c r="F221" i="46"/>
  <c r="H221" i="46"/>
  <c r="B183" i="48" s="1"/>
  <c r="B212" i="46"/>
  <c r="M222" i="46"/>
  <c r="F222" i="46"/>
  <c r="H222" i="46"/>
  <c r="B184" i="48" s="1"/>
  <c r="M223" i="46"/>
  <c r="E185" i="48" s="1"/>
  <c r="F223" i="46"/>
  <c r="H223" i="46"/>
  <c r="B185" i="48" s="1"/>
  <c r="M224" i="46"/>
  <c r="I224" i="46" s="1"/>
  <c r="F224" i="46"/>
  <c r="H224" i="46"/>
  <c r="M225" i="46"/>
  <c r="F225" i="46"/>
  <c r="H225" i="46"/>
  <c r="B187" i="48" s="1"/>
  <c r="M226" i="46"/>
  <c r="F226" i="46"/>
  <c r="H226" i="46"/>
  <c r="B188" i="48" s="1"/>
  <c r="M227" i="46"/>
  <c r="E189" i="48" s="1"/>
  <c r="F227" i="46"/>
  <c r="H227" i="46"/>
  <c r="M228" i="46"/>
  <c r="I228" i="46" s="1"/>
  <c r="F228" i="46"/>
  <c r="H228" i="46"/>
  <c r="M229" i="46"/>
  <c r="F229" i="46"/>
  <c r="H229" i="46"/>
  <c r="B191" i="48" s="1"/>
  <c r="M230" i="46"/>
  <c r="F230" i="46"/>
  <c r="H230" i="46"/>
  <c r="B192" i="48" s="1"/>
  <c r="M231" i="46"/>
  <c r="E193" i="48" s="1"/>
  <c r="F231" i="46"/>
  <c r="H231" i="46"/>
  <c r="B193" i="48" s="1"/>
  <c r="M232" i="46"/>
  <c r="I232" i="46" s="1"/>
  <c r="F232" i="46"/>
  <c r="H232" i="46"/>
  <c r="M233" i="46"/>
  <c r="E195" i="48" s="1"/>
  <c r="F233" i="46"/>
  <c r="H233" i="46"/>
  <c r="B195" i="48" s="1"/>
  <c r="M234" i="46"/>
  <c r="F234" i="46"/>
  <c r="H234" i="46"/>
  <c r="B196" i="48" s="1"/>
  <c r="M235" i="46"/>
  <c r="E197" i="48" s="1"/>
  <c r="F235" i="46"/>
  <c r="H235" i="46"/>
  <c r="B197" i="48" s="1"/>
  <c r="M236" i="46"/>
  <c r="F236" i="46"/>
  <c r="H236" i="46"/>
  <c r="M237" i="46"/>
  <c r="F237" i="46"/>
  <c r="H237" i="46"/>
  <c r="B199" i="48" s="1"/>
  <c r="M238" i="46"/>
  <c r="F238" i="46"/>
  <c r="H238" i="46"/>
  <c r="B200" i="48" s="1"/>
  <c r="M239" i="46"/>
  <c r="F239" i="46"/>
  <c r="H239" i="46"/>
  <c r="B201" i="48" s="1"/>
  <c r="M240" i="46"/>
  <c r="I240" i="46" s="1"/>
  <c r="F240" i="46"/>
  <c r="H240" i="46"/>
  <c r="M241" i="46"/>
  <c r="F241" i="46"/>
  <c r="H241" i="46"/>
  <c r="M242" i="46"/>
  <c r="F242" i="46"/>
  <c r="H242" i="46"/>
  <c r="B204" i="48" s="1"/>
  <c r="M243" i="46"/>
  <c r="E205" i="48" s="1"/>
  <c r="F243" i="46"/>
  <c r="H243" i="46"/>
  <c r="M244" i="46"/>
  <c r="F244" i="46"/>
  <c r="H244" i="46"/>
  <c r="M245" i="46"/>
  <c r="F245" i="46"/>
  <c r="H245" i="46"/>
  <c r="B207" i="48" s="1"/>
  <c r="M246" i="46"/>
  <c r="F246" i="46"/>
  <c r="H246" i="46"/>
  <c r="B208" i="48" s="1"/>
  <c r="M247" i="46"/>
  <c r="E209" i="48" s="1"/>
  <c r="F247" i="46"/>
  <c r="H247" i="46"/>
  <c r="B209" i="48" s="1"/>
  <c r="M248" i="46"/>
  <c r="I248" i="46" s="1"/>
  <c r="F248" i="46"/>
  <c r="H248" i="46"/>
  <c r="M249" i="46"/>
  <c r="E211" i="48" s="1"/>
  <c r="F249" i="46"/>
  <c r="H249" i="46"/>
  <c r="B211" i="48" s="1"/>
  <c r="M250" i="46"/>
  <c r="F250" i="46"/>
  <c r="H250" i="46"/>
  <c r="B212" i="48" s="1"/>
  <c r="M251" i="46"/>
  <c r="E213" i="48" s="1"/>
  <c r="F251" i="46"/>
  <c r="H251" i="46"/>
  <c r="B213" i="48" s="1"/>
  <c r="B242" i="46"/>
  <c r="M252" i="46"/>
  <c r="F252" i="46"/>
  <c r="H252" i="46"/>
  <c r="B214" i="48" s="1"/>
  <c r="M253" i="46"/>
  <c r="I253" i="46" s="1"/>
  <c r="F253" i="46"/>
  <c r="H253" i="46"/>
  <c r="M254" i="46"/>
  <c r="E216" i="48" s="1"/>
  <c r="F254" i="46"/>
  <c r="H254" i="46"/>
  <c r="M255" i="46"/>
  <c r="F255" i="46"/>
  <c r="H255" i="46"/>
  <c r="B217" i="48" s="1"/>
  <c r="M256" i="46"/>
  <c r="E218" i="48" s="1"/>
  <c r="F256" i="46"/>
  <c r="H256" i="46"/>
  <c r="B218" i="48" s="1"/>
  <c r="M257" i="46"/>
  <c r="F257" i="46"/>
  <c r="H257" i="46"/>
  <c r="M258" i="46"/>
  <c r="E220" i="48" s="1"/>
  <c r="F258" i="46"/>
  <c r="H258" i="46"/>
  <c r="B220" i="48" s="1"/>
  <c r="M259" i="46"/>
  <c r="F259" i="46"/>
  <c r="H259" i="46"/>
  <c r="B221" i="48" s="1"/>
  <c r="M260" i="46"/>
  <c r="F260" i="46"/>
  <c r="H260" i="46"/>
  <c r="B222" i="48" s="1"/>
  <c r="M261" i="46"/>
  <c r="F261" i="46"/>
  <c r="H261" i="46"/>
  <c r="M262" i="46"/>
  <c r="E224" i="48" s="1"/>
  <c r="F262" i="46"/>
  <c r="H262" i="46"/>
  <c r="M263" i="46"/>
  <c r="F263" i="46"/>
  <c r="H263" i="46"/>
  <c r="B225" i="48" s="1"/>
  <c r="M264" i="46"/>
  <c r="E226" i="48" s="1"/>
  <c r="F264" i="46"/>
  <c r="H264" i="46"/>
  <c r="M265" i="46"/>
  <c r="I265" i="46" s="1"/>
  <c r="F265" i="46"/>
  <c r="H265" i="46"/>
  <c r="M266" i="46"/>
  <c r="E228" i="48" s="1"/>
  <c r="F266" i="46"/>
  <c r="H266" i="46"/>
  <c r="B228" i="48" s="1"/>
  <c r="M267" i="46"/>
  <c r="E229" i="48" s="1"/>
  <c r="F267" i="46"/>
  <c r="H267" i="46"/>
  <c r="M268" i="46"/>
  <c r="E230" i="48" s="1"/>
  <c r="F268" i="46"/>
  <c r="H268" i="46"/>
  <c r="B230" i="48" s="1"/>
  <c r="M269" i="46"/>
  <c r="F269" i="46"/>
  <c r="H269" i="46"/>
  <c r="B231" i="48" s="1"/>
  <c r="M270" i="46"/>
  <c r="E232" i="48" s="1"/>
  <c r="F270" i="46"/>
  <c r="H270" i="46"/>
  <c r="M271" i="46"/>
  <c r="F271" i="46"/>
  <c r="H271" i="46"/>
  <c r="M272" i="46"/>
  <c r="E234" i="48" s="1"/>
  <c r="F272" i="46"/>
  <c r="H272" i="46"/>
  <c r="B234" i="48" s="1"/>
  <c r="M273" i="46"/>
  <c r="F273" i="46"/>
  <c r="H273" i="46"/>
  <c r="B235" i="48" s="1"/>
  <c r="M274" i="46"/>
  <c r="E236" i="48" s="1"/>
  <c r="F274" i="46"/>
  <c r="H274" i="46"/>
  <c r="B236" i="48" s="1"/>
  <c r="M275" i="46"/>
  <c r="E237" i="48" s="1"/>
  <c r="F275" i="46"/>
  <c r="H275" i="46"/>
  <c r="B237" i="48" s="1"/>
  <c r="M276" i="46"/>
  <c r="F276" i="46"/>
  <c r="H276" i="46"/>
  <c r="B238" i="48" s="1"/>
  <c r="M277" i="46"/>
  <c r="E239" i="48" s="1"/>
  <c r="F277" i="46"/>
  <c r="H277" i="46"/>
  <c r="B239" i="48" s="1"/>
  <c r="M278" i="46"/>
  <c r="E240" i="48" s="1"/>
  <c r="F278" i="46"/>
  <c r="H278" i="46"/>
  <c r="B240" i="48" s="1"/>
  <c r="M279" i="46"/>
  <c r="F279" i="46"/>
  <c r="H279" i="46"/>
  <c r="M280" i="46"/>
  <c r="E242" i="48" s="1"/>
  <c r="F280" i="46"/>
  <c r="H280" i="46"/>
  <c r="B242" i="48" s="1"/>
  <c r="M281" i="46"/>
  <c r="F281" i="46"/>
  <c r="H281" i="46"/>
  <c r="B243" i="48" s="1"/>
  <c r="M282" i="46"/>
  <c r="E244" i="48" s="1"/>
  <c r="F282" i="46"/>
  <c r="H282" i="46"/>
  <c r="B244" i="48" s="1"/>
  <c r="B273" i="46"/>
  <c r="M283" i="46"/>
  <c r="E245" i="48" s="1"/>
  <c r="F283" i="46"/>
  <c r="H283" i="46"/>
  <c r="B245" i="48" s="1"/>
  <c r="M284" i="46"/>
  <c r="F284" i="46"/>
  <c r="H284" i="46"/>
  <c r="M285" i="46"/>
  <c r="E247" i="48" s="1"/>
  <c r="F285" i="46"/>
  <c r="H285" i="46"/>
  <c r="B247" i="48" s="1"/>
  <c r="M286" i="46"/>
  <c r="E248" i="48" s="1"/>
  <c r="F286" i="46"/>
  <c r="H286" i="46"/>
  <c r="M287" i="46"/>
  <c r="E249" i="48" s="1"/>
  <c r="F287" i="46"/>
  <c r="H287" i="46"/>
  <c r="B249" i="48" s="1"/>
  <c r="M288" i="46"/>
  <c r="F288" i="46"/>
  <c r="H288" i="46"/>
  <c r="B250" i="48" s="1"/>
  <c r="M289" i="46"/>
  <c r="E251" i="48" s="1"/>
  <c r="F289" i="46"/>
  <c r="H289" i="46"/>
  <c r="B251" i="48" s="1"/>
  <c r="M290" i="46"/>
  <c r="F290" i="46"/>
  <c r="H290" i="46"/>
  <c r="B252" i="48" s="1"/>
  <c r="M291" i="46"/>
  <c r="E253" i="48" s="1"/>
  <c r="F291" i="46"/>
  <c r="H291" i="46"/>
  <c r="B253" i="48" s="1"/>
  <c r="M292" i="46"/>
  <c r="E254" i="48" s="1"/>
  <c r="F292" i="46"/>
  <c r="H292" i="46"/>
  <c r="M293" i="46"/>
  <c r="E255" i="48" s="1"/>
  <c r="F293" i="46"/>
  <c r="H293" i="46"/>
  <c r="B255" i="48" s="1"/>
  <c r="M294" i="46"/>
  <c r="E256" i="48" s="1"/>
  <c r="F294" i="46"/>
  <c r="H294" i="46"/>
  <c r="B256" i="48" s="1"/>
  <c r="M295" i="46"/>
  <c r="E257" i="48" s="1"/>
  <c r="F295" i="46"/>
  <c r="H295" i="46"/>
  <c r="B257" i="48" s="1"/>
  <c r="M296" i="46"/>
  <c r="F296" i="46"/>
  <c r="H296" i="46"/>
  <c r="B258" i="48" s="1"/>
  <c r="M297" i="46"/>
  <c r="E259" i="48" s="1"/>
  <c r="F297" i="46"/>
  <c r="H297" i="46"/>
  <c r="B259" i="48" s="1"/>
  <c r="M298" i="46"/>
  <c r="F298" i="46"/>
  <c r="H298" i="46"/>
  <c r="B260" i="48" s="1"/>
  <c r="M299" i="46"/>
  <c r="E261" i="48" s="1"/>
  <c r="F299" i="46"/>
  <c r="H299" i="46"/>
  <c r="B261" i="48" s="1"/>
  <c r="M300" i="46"/>
  <c r="F300" i="46"/>
  <c r="H300" i="46"/>
  <c r="M301" i="46"/>
  <c r="E263" i="48" s="1"/>
  <c r="F301" i="46"/>
  <c r="H301" i="46"/>
  <c r="B263" i="48" s="1"/>
  <c r="M302" i="46"/>
  <c r="E264" i="48" s="1"/>
  <c r="F302" i="46"/>
  <c r="H302" i="46"/>
  <c r="M303" i="46"/>
  <c r="F303" i="46"/>
  <c r="H303" i="46"/>
  <c r="B265" i="48" s="1"/>
  <c r="M304" i="46"/>
  <c r="F304" i="46"/>
  <c r="H304" i="46"/>
  <c r="B266" i="48" s="1"/>
  <c r="M305" i="46"/>
  <c r="E267" i="48" s="1"/>
  <c r="F305" i="46"/>
  <c r="H305" i="46"/>
  <c r="B267" i="48" s="1"/>
  <c r="M306" i="46"/>
  <c r="F306" i="46"/>
  <c r="H306" i="46"/>
  <c r="M307" i="46"/>
  <c r="E269" i="48" s="1"/>
  <c r="F307" i="46"/>
  <c r="H307" i="46"/>
  <c r="B269" i="48" s="1"/>
  <c r="M308" i="46"/>
  <c r="F308" i="46"/>
  <c r="H308" i="46"/>
  <c r="M309" i="46"/>
  <c r="E271" i="48" s="1"/>
  <c r="F309" i="46"/>
  <c r="H309" i="46"/>
  <c r="B271" i="48" s="1"/>
  <c r="M310" i="46"/>
  <c r="E272" i="48" s="1"/>
  <c r="F310" i="46"/>
  <c r="H310" i="46"/>
  <c r="B272" i="48" s="1"/>
  <c r="M311" i="46"/>
  <c r="E273" i="48" s="1"/>
  <c r="F311" i="46"/>
  <c r="H311" i="46"/>
  <c r="B273" i="48" s="1"/>
  <c r="M312" i="46"/>
  <c r="F312" i="46"/>
  <c r="H312" i="46"/>
  <c r="M313" i="46"/>
  <c r="E275" i="48" s="1"/>
  <c r="F313" i="46"/>
  <c r="H313" i="46"/>
  <c r="B275" i="48" s="1"/>
  <c r="B304" i="46"/>
  <c r="M314" i="46"/>
  <c r="E276" i="48" s="1"/>
  <c r="F314" i="46"/>
  <c r="H314" i="46"/>
  <c r="B276" i="48" s="1"/>
  <c r="M315" i="46"/>
  <c r="F315" i="46"/>
  <c r="H315" i="46"/>
  <c r="M316" i="46"/>
  <c r="E278" i="48" s="1"/>
  <c r="F316" i="46"/>
  <c r="H316" i="46"/>
  <c r="B278" i="48" s="1"/>
  <c r="M317" i="46"/>
  <c r="F317" i="46"/>
  <c r="H317" i="46"/>
  <c r="B279" i="48" s="1"/>
  <c r="M318" i="46"/>
  <c r="E280" i="48" s="1"/>
  <c r="F318" i="46"/>
  <c r="H318" i="46"/>
  <c r="B280" i="48" s="1"/>
  <c r="M319" i="46"/>
  <c r="E281" i="48" s="1"/>
  <c r="F319" i="46"/>
  <c r="H319" i="46"/>
  <c r="M320" i="46"/>
  <c r="F320" i="46"/>
  <c r="H320" i="46"/>
  <c r="B282" i="48" s="1"/>
  <c r="M321" i="46"/>
  <c r="F321" i="46"/>
  <c r="H321" i="46"/>
  <c r="M322" i="46"/>
  <c r="E284" i="48" s="1"/>
  <c r="F322" i="46"/>
  <c r="H322" i="46"/>
  <c r="B284" i="48" s="1"/>
  <c r="M323" i="46"/>
  <c r="E285" i="48" s="1"/>
  <c r="F323" i="46"/>
  <c r="H323" i="46"/>
  <c r="B285" i="48" s="1"/>
  <c r="M324" i="46"/>
  <c r="E286" i="48" s="1"/>
  <c r="F324" i="46"/>
  <c r="H324" i="46"/>
  <c r="B286" i="48" s="1"/>
  <c r="M325" i="46"/>
  <c r="F325" i="46"/>
  <c r="H325" i="46"/>
  <c r="B287" i="48" s="1"/>
  <c r="M326" i="46"/>
  <c r="E288" i="48" s="1"/>
  <c r="F326" i="46"/>
  <c r="H326" i="46"/>
  <c r="B288" i="48" s="1"/>
  <c r="M327" i="46"/>
  <c r="F327" i="46"/>
  <c r="H327" i="46"/>
  <c r="M328" i="46"/>
  <c r="F328" i="46"/>
  <c r="H328" i="46"/>
  <c r="B290" i="48" s="1"/>
  <c r="M329" i="46"/>
  <c r="F329" i="46"/>
  <c r="H329" i="46"/>
  <c r="B291" i="48" s="1"/>
  <c r="M330" i="46"/>
  <c r="E292" i="48" s="1"/>
  <c r="F330" i="46"/>
  <c r="H330" i="46"/>
  <c r="B292" i="48" s="1"/>
  <c r="M331" i="46"/>
  <c r="F331" i="46"/>
  <c r="H331" i="46"/>
  <c r="M332" i="46"/>
  <c r="F332" i="46"/>
  <c r="H332" i="46"/>
  <c r="B294" i="48" s="1"/>
  <c r="M333" i="46"/>
  <c r="F333" i="46"/>
  <c r="H333" i="46"/>
  <c r="B295" i="48" s="1"/>
  <c r="M334" i="46"/>
  <c r="E296" i="48" s="1"/>
  <c r="F334" i="46"/>
  <c r="H334" i="46"/>
  <c r="B296" i="48" s="1"/>
  <c r="M335" i="46"/>
  <c r="F335" i="46"/>
  <c r="H335" i="46"/>
  <c r="B297" i="48" s="1"/>
  <c r="M336" i="46"/>
  <c r="F336" i="46"/>
  <c r="H336" i="46"/>
  <c r="M337" i="46"/>
  <c r="F337" i="46"/>
  <c r="H337" i="46"/>
  <c r="M338" i="46"/>
  <c r="E300" i="48" s="1"/>
  <c r="F338" i="46"/>
  <c r="H338" i="46"/>
  <c r="M339" i="46"/>
  <c r="E301" i="48" s="1"/>
  <c r="F339" i="46"/>
  <c r="H339" i="46"/>
  <c r="B301" i="48" s="1"/>
  <c r="M340" i="46"/>
  <c r="F340" i="46"/>
  <c r="H340" i="46"/>
  <c r="B302" i="48" s="1"/>
  <c r="M341" i="46"/>
  <c r="F341" i="46"/>
  <c r="H341" i="46"/>
  <c r="B303" i="48" s="1"/>
  <c r="M342" i="46"/>
  <c r="E304" i="48" s="1"/>
  <c r="F342" i="46"/>
  <c r="H342" i="46"/>
  <c r="B304" i="48" s="1"/>
  <c r="M343" i="46"/>
  <c r="F343" i="46"/>
  <c r="H343" i="46"/>
  <c r="B305" i="48" s="1"/>
  <c r="B334" i="46"/>
  <c r="M344" i="46"/>
  <c r="E306" i="48" s="1"/>
  <c r="F344" i="46"/>
  <c r="H344" i="46"/>
  <c r="M345" i="46"/>
  <c r="F345" i="46"/>
  <c r="H345" i="46"/>
  <c r="B307" i="48" s="1"/>
  <c r="M346" i="46"/>
  <c r="E308" i="48" s="1"/>
  <c r="F346" i="46"/>
  <c r="H346" i="46"/>
  <c r="B308" i="48" s="1"/>
  <c r="M347" i="46"/>
  <c r="E309" i="48" s="1"/>
  <c r="F347" i="46"/>
  <c r="H347" i="46"/>
  <c r="B309" i="48" s="1"/>
  <c r="M348" i="46"/>
  <c r="F348" i="46"/>
  <c r="H348" i="46"/>
  <c r="B310" i="48" s="1"/>
  <c r="M349" i="46"/>
  <c r="E311" i="48" s="1"/>
  <c r="F349" i="46"/>
  <c r="H349" i="46"/>
  <c r="M350" i="46"/>
  <c r="E312" i="48" s="1"/>
  <c r="F350" i="46"/>
  <c r="H350" i="46"/>
  <c r="M351" i="46"/>
  <c r="E313" i="48" s="1"/>
  <c r="F351" i="46"/>
  <c r="H351" i="46"/>
  <c r="M352" i="46"/>
  <c r="E314" i="48" s="1"/>
  <c r="F352" i="46"/>
  <c r="H352" i="46"/>
  <c r="M353" i="46"/>
  <c r="F353" i="46"/>
  <c r="H353" i="46"/>
  <c r="B315" i="48" s="1"/>
  <c r="M354" i="46"/>
  <c r="E316" i="48" s="1"/>
  <c r="F354" i="46"/>
  <c r="H354" i="46"/>
  <c r="B316" i="48" s="1"/>
  <c r="M355" i="46"/>
  <c r="E317" i="48" s="1"/>
  <c r="F355" i="46"/>
  <c r="H355" i="46"/>
  <c r="B317" i="48" s="1"/>
  <c r="M356" i="46"/>
  <c r="F356" i="46"/>
  <c r="H356" i="46"/>
  <c r="B318" i="48" s="1"/>
  <c r="M357" i="46"/>
  <c r="F357" i="46"/>
  <c r="H357" i="46"/>
  <c r="B319" i="48" s="1"/>
  <c r="M358" i="46"/>
  <c r="E320" i="48" s="1"/>
  <c r="F358" i="46"/>
  <c r="H358" i="46"/>
  <c r="M359" i="46"/>
  <c r="E321" i="48" s="1"/>
  <c r="F359" i="46"/>
  <c r="H359" i="46"/>
  <c r="M360" i="46"/>
  <c r="E322" i="48" s="1"/>
  <c r="F360" i="46"/>
  <c r="H360" i="46"/>
  <c r="M361" i="46"/>
  <c r="E323" i="48" s="1"/>
  <c r="F361" i="46"/>
  <c r="H361" i="46"/>
  <c r="B323" i="48" s="1"/>
  <c r="M362" i="46"/>
  <c r="E324" i="48" s="1"/>
  <c r="F362" i="46"/>
  <c r="H362" i="46"/>
  <c r="B324" i="48" s="1"/>
  <c r="M363" i="46"/>
  <c r="E325" i="48" s="1"/>
  <c r="F363" i="46"/>
  <c r="H363" i="46"/>
  <c r="B325" i="48" s="1"/>
  <c r="M364" i="46"/>
  <c r="F364" i="46"/>
  <c r="H364" i="46"/>
  <c r="B326" i="48" s="1"/>
  <c r="M365" i="46"/>
  <c r="F365" i="46"/>
  <c r="H365" i="46"/>
  <c r="M366" i="46"/>
  <c r="E328" i="48" s="1"/>
  <c r="F366" i="46"/>
  <c r="H366" i="46"/>
  <c r="M367" i="46"/>
  <c r="E329" i="48" s="1"/>
  <c r="F367" i="46"/>
  <c r="H367" i="46"/>
  <c r="M368" i="46"/>
  <c r="F368" i="46"/>
  <c r="H368" i="46"/>
  <c r="B330" i="48" s="1"/>
  <c r="M369" i="46"/>
  <c r="E331" i="48" s="1"/>
  <c r="F369" i="46"/>
  <c r="H369" i="46"/>
  <c r="B331" i="48" s="1"/>
  <c r="M370" i="46"/>
  <c r="E332" i="48" s="1"/>
  <c r="F370" i="46"/>
  <c r="H370" i="46"/>
  <c r="M371" i="46"/>
  <c r="E333" i="48" s="1"/>
  <c r="F371" i="46"/>
  <c r="H371" i="46"/>
  <c r="B333" i="48" s="1"/>
  <c r="M372" i="46"/>
  <c r="F372" i="46"/>
  <c r="H372" i="46"/>
  <c r="M373" i="46"/>
  <c r="F373" i="46"/>
  <c r="H373" i="46"/>
  <c r="M374" i="46"/>
  <c r="E336" i="48" s="1"/>
  <c r="F374" i="46"/>
  <c r="H374" i="46"/>
  <c r="B365" i="46"/>
  <c r="M375" i="46"/>
  <c r="F375" i="46"/>
  <c r="H375" i="46"/>
  <c r="M376" i="46"/>
  <c r="F376" i="46"/>
  <c r="H376" i="46"/>
  <c r="B338" i="48" s="1"/>
  <c r="M377" i="46"/>
  <c r="E339" i="48" s="1"/>
  <c r="F377" i="46"/>
  <c r="H377" i="46"/>
  <c r="B339" i="48" s="1"/>
  <c r="M378" i="46"/>
  <c r="F378" i="46"/>
  <c r="H378" i="46"/>
  <c r="B340" i="48" s="1"/>
  <c r="M379" i="46"/>
  <c r="F379" i="46"/>
  <c r="H379" i="46"/>
  <c r="M380" i="46"/>
  <c r="E342" i="48" s="1"/>
  <c r="F380" i="46"/>
  <c r="H380" i="46"/>
  <c r="M381" i="46"/>
  <c r="E343" i="48" s="1"/>
  <c r="F381" i="46"/>
  <c r="H381" i="46"/>
  <c r="B343" i="48" s="1"/>
  <c r="M382" i="46"/>
  <c r="E344" i="48" s="1"/>
  <c r="F382" i="46"/>
  <c r="H382" i="46"/>
  <c r="B344" i="48" s="1"/>
  <c r="M383" i="46"/>
  <c r="F383" i="46"/>
  <c r="H383" i="46"/>
  <c r="M384" i="46"/>
  <c r="E346" i="48" s="1"/>
  <c r="F384" i="46"/>
  <c r="H384" i="46"/>
  <c r="B346" i="48" s="1"/>
  <c r="M385" i="46"/>
  <c r="F385" i="46"/>
  <c r="H385" i="46"/>
  <c r="B347" i="48" s="1"/>
  <c r="M386" i="46"/>
  <c r="F386" i="46"/>
  <c r="H386" i="46"/>
  <c r="M387" i="46"/>
  <c r="F387" i="46"/>
  <c r="H387" i="46"/>
  <c r="M388" i="46"/>
  <c r="E350" i="48" s="1"/>
  <c r="F388" i="46"/>
  <c r="H388" i="46"/>
  <c r="M389" i="46"/>
  <c r="F389" i="46"/>
  <c r="H389" i="46"/>
  <c r="B351" i="48" s="1"/>
  <c r="M390" i="46"/>
  <c r="F390" i="46"/>
  <c r="H390" i="46"/>
  <c r="B352" i="48" s="1"/>
  <c r="M391" i="46"/>
  <c r="F391" i="46"/>
  <c r="H391" i="46"/>
  <c r="B353" i="48" s="1"/>
  <c r="M392" i="46"/>
  <c r="F392" i="46"/>
  <c r="H392" i="46"/>
  <c r="B354" i="48" s="1"/>
  <c r="M393" i="46"/>
  <c r="E355" i="48" s="1"/>
  <c r="F393" i="46"/>
  <c r="H393" i="46"/>
  <c r="B355" i="48" s="1"/>
  <c r="M394" i="46"/>
  <c r="F394" i="46"/>
  <c r="H394" i="46"/>
  <c r="B356" i="48" s="1"/>
  <c r="M395" i="46"/>
  <c r="F395" i="46"/>
  <c r="H395" i="46"/>
  <c r="M396" i="46"/>
  <c r="E358" i="48" s="1"/>
  <c r="F396" i="46"/>
  <c r="H396" i="46"/>
  <c r="M397" i="46"/>
  <c r="F397" i="46"/>
  <c r="H397" i="46"/>
  <c r="M398" i="46"/>
  <c r="E360" i="48" s="1"/>
  <c r="F398" i="46"/>
  <c r="H398" i="46"/>
  <c r="B360" i="48" s="1"/>
  <c r="M399" i="46"/>
  <c r="F399" i="46"/>
  <c r="H399" i="46"/>
  <c r="M400" i="46"/>
  <c r="F400" i="46"/>
  <c r="H400" i="46"/>
  <c r="B362" i="48" s="1"/>
  <c r="M401" i="46"/>
  <c r="F401" i="46"/>
  <c r="H401" i="46"/>
  <c r="M402" i="46"/>
  <c r="E364" i="48" s="1"/>
  <c r="F402" i="46"/>
  <c r="H402" i="46"/>
  <c r="B364" i="48" s="1"/>
  <c r="M403" i="46"/>
  <c r="F403" i="46"/>
  <c r="H403" i="46"/>
  <c r="M404" i="46"/>
  <c r="E366" i="48" s="1"/>
  <c r="F404" i="46"/>
  <c r="H404" i="46"/>
  <c r="B395" i="46"/>
  <c r="M405" i="46"/>
  <c r="F405" i="46"/>
  <c r="H405" i="46"/>
  <c r="B367" i="48" s="1"/>
  <c r="M406" i="46"/>
  <c r="F406" i="46"/>
  <c r="H406" i="46"/>
  <c r="M407" i="46"/>
  <c r="F407" i="46"/>
  <c r="H407" i="46"/>
  <c r="M408" i="46"/>
  <c r="F408" i="46"/>
  <c r="H408" i="46"/>
  <c r="M409" i="46"/>
  <c r="E371" i="48" s="1"/>
  <c r="F409" i="46"/>
  <c r="H409" i="46"/>
  <c r="M410" i="46"/>
  <c r="F410" i="46"/>
  <c r="H410" i="46"/>
  <c r="B372" i="48" s="1"/>
  <c r="M411" i="46"/>
  <c r="E373" i="48" s="1"/>
  <c r="F411" i="46"/>
  <c r="H411" i="46"/>
  <c r="B373" i="48" s="1"/>
  <c r="M412" i="46"/>
  <c r="F412" i="46"/>
  <c r="H412" i="46"/>
  <c r="M413" i="46"/>
  <c r="E375" i="48" s="1"/>
  <c r="F413" i="46"/>
  <c r="H413" i="46"/>
  <c r="B375" i="48" s="1"/>
  <c r="M414" i="46"/>
  <c r="E376" i="48" s="1"/>
  <c r="F414" i="46"/>
  <c r="H414" i="46"/>
  <c r="B376" i="48" s="1"/>
  <c r="M415" i="46"/>
  <c r="F415" i="46"/>
  <c r="H415" i="46"/>
  <c r="B377" i="48" s="1"/>
  <c r="M416" i="46"/>
  <c r="F416" i="46"/>
  <c r="F417" i="46" s="1"/>
  <c r="H416" i="46"/>
  <c r="H417" i="46" s="1"/>
  <c r="D417" i="46"/>
  <c r="E417" i="46"/>
  <c r="G417" i="46"/>
  <c r="G418" i="46"/>
  <c r="J430" i="46"/>
  <c r="C4" i="48"/>
  <c r="C5" i="48"/>
  <c r="E14" i="48"/>
  <c r="F14" i="48"/>
  <c r="E15" i="48"/>
  <c r="F15" i="48"/>
  <c r="E16" i="48"/>
  <c r="F16" i="48"/>
  <c r="B17" i="48"/>
  <c r="F17" i="48"/>
  <c r="B18" i="48"/>
  <c r="F18" i="48"/>
  <c r="E19" i="48"/>
  <c r="F19" i="48"/>
  <c r="E20" i="48"/>
  <c r="F20" i="48"/>
  <c r="B21" i="48"/>
  <c r="F21" i="48"/>
  <c r="B22" i="48"/>
  <c r="F22" i="48"/>
  <c r="E23" i="48"/>
  <c r="F23" i="48"/>
  <c r="E24" i="48"/>
  <c r="F24" i="48"/>
  <c r="B25" i="48"/>
  <c r="F25" i="48"/>
  <c r="B26" i="48"/>
  <c r="E26" i="48"/>
  <c r="F26" i="48"/>
  <c r="E27" i="48"/>
  <c r="F27" i="48"/>
  <c r="B28" i="48"/>
  <c r="E28" i="48"/>
  <c r="F28" i="48"/>
  <c r="B29" i="48"/>
  <c r="F29" i="48"/>
  <c r="B30" i="48"/>
  <c r="F30" i="48"/>
  <c r="E31" i="48"/>
  <c r="F31" i="48"/>
  <c r="E32" i="48"/>
  <c r="F32" i="48"/>
  <c r="B33" i="48"/>
  <c r="F33" i="48"/>
  <c r="B34" i="48"/>
  <c r="F34" i="48"/>
  <c r="B35" i="48"/>
  <c r="F35" i="48"/>
  <c r="E36" i="48"/>
  <c r="F36" i="48"/>
  <c r="E37" i="48"/>
  <c r="F37" i="48"/>
  <c r="B38" i="48"/>
  <c r="F38" i="48"/>
  <c r="B39" i="48"/>
  <c r="F39" i="48"/>
  <c r="E40" i="48"/>
  <c r="F40" i="48"/>
  <c r="E41" i="48"/>
  <c r="F41" i="48"/>
  <c r="B42" i="48"/>
  <c r="F42" i="48"/>
  <c r="B43" i="48"/>
  <c r="F43" i="48"/>
  <c r="E44" i="48"/>
  <c r="F44" i="48"/>
  <c r="E45" i="48"/>
  <c r="F45" i="48"/>
  <c r="B46" i="48"/>
  <c r="F46" i="48"/>
  <c r="B47" i="48"/>
  <c r="F47" i="48"/>
  <c r="E48" i="48"/>
  <c r="F48" i="48"/>
  <c r="E49" i="48"/>
  <c r="F49" i="48"/>
  <c r="B50" i="48"/>
  <c r="F50" i="48"/>
  <c r="B51" i="48"/>
  <c r="F51" i="48"/>
  <c r="E52" i="48"/>
  <c r="F52" i="48"/>
  <c r="E53" i="48"/>
  <c r="F53" i="48"/>
  <c r="B54" i="48"/>
  <c r="F54" i="48"/>
  <c r="B55" i="48"/>
  <c r="F55" i="48"/>
  <c r="E56" i="48"/>
  <c r="F56" i="48"/>
  <c r="E57" i="48"/>
  <c r="F57" i="48"/>
  <c r="B58" i="48"/>
  <c r="F58" i="48"/>
  <c r="B59" i="48"/>
  <c r="F59" i="48"/>
  <c r="E60" i="48"/>
  <c r="F60" i="48"/>
  <c r="E61" i="48"/>
  <c r="F61" i="48"/>
  <c r="B62" i="48"/>
  <c r="F62" i="48"/>
  <c r="B63" i="48"/>
  <c r="F63" i="48"/>
  <c r="B64" i="48"/>
  <c r="F64" i="48"/>
  <c r="E65" i="48"/>
  <c r="F65" i="48"/>
  <c r="B66" i="48"/>
  <c r="E66" i="48"/>
  <c r="F66" i="48"/>
  <c r="B67" i="48"/>
  <c r="F67" i="48"/>
  <c r="B68" i="48"/>
  <c r="F68" i="48"/>
  <c r="B69" i="48"/>
  <c r="E69" i="48"/>
  <c r="F69" i="48"/>
  <c r="E70" i="48"/>
  <c r="F70" i="48"/>
  <c r="F71" i="48"/>
  <c r="B72" i="48"/>
  <c r="F72" i="48"/>
  <c r="F73" i="48"/>
  <c r="E74" i="48"/>
  <c r="F74" i="48"/>
  <c r="E75" i="48"/>
  <c r="F75" i="48"/>
  <c r="B76" i="48"/>
  <c r="F76" i="48"/>
  <c r="F77" i="48"/>
  <c r="B78" i="48"/>
  <c r="E78" i="48"/>
  <c r="F78" i="48"/>
  <c r="F79" i="48"/>
  <c r="B80" i="48"/>
  <c r="F80" i="48"/>
  <c r="F81" i="48"/>
  <c r="E82" i="48"/>
  <c r="F82" i="48"/>
  <c r="B83" i="48"/>
  <c r="F83" i="48"/>
  <c r="E84" i="48"/>
  <c r="F84" i="48"/>
  <c r="E85" i="48"/>
  <c r="F85" i="48"/>
  <c r="B86" i="48"/>
  <c r="F86" i="48"/>
  <c r="B87" i="48"/>
  <c r="F87" i="48"/>
  <c r="E88" i="48"/>
  <c r="F88" i="48"/>
  <c r="E89" i="48"/>
  <c r="F89" i="48"/>
  <c r="B90" i="48"/>
  <c r="F90" i="48"/>
  <c r="B91" i="48"/>
  <c r="F91" i="48"/>
  <c r="E92" i="48"/>
  <c r="F92" i="48"/>
  <c r="E93" i="48"/>
  <c r="F93" i="48"/>
  <c r="B94" i="48"/>
  <c r="F94" i="48"/>
  <c r="B95" i="48"/>
  <c r="E95" i="48"/>
  <c r="F95" i="48"/>
  <c r="B96" i="48"/>
  <c r="F96" i="48"/>
  <c r="B97" i="48"/>
  <c r="E97" i="48"/>
  <c r="F97" i="48"/>
  <c r="E98" i="48"/>
  <c r="F98" i="48"/>
  <c r="B99" i="48"/>
  <c r="F99" i="48"/>
  <c r="B100" i="48"/>
  <c r="F100" i="48"/>
  <c r="E101" i="48"/>
  <c r="F101" i="48"/>
  <c r="E102" i="48"/>
  <c r="F102" i="48"/>
  <c r="B103" i="48"/>
  <c r="F103" i="48"/>
  <c r="B104" i="48"/>
  <c r="F104" i="48"/>
  <c r="E105" i="48"/>
  <c r="F105" i="48"/>
  <c r="E106" i="48"/>
  <c r="F106" i="48"/>
  <c r="B107" i="48"/>
  <c r="F107" i="48"/>
  <c r="B108" i="48"/>
  <c r="F108" i="48"/>
  <c r="E109" i="48"/>
  <c r="F109" i="48"/>
  <c r="E110" i="48"/>
  <c r="F110" i="48"/>
  <c r="B111" i="48"/>
  <c r="F111" i="48"/>
  <c r="B112" i="48"/>
  <c r="E112" i="48"/>
  <c r="F112" i="48"/>
  <c r="F113" i="48"/>
  <c r="B114" i="48"/>
  <c r="F114" i="48"/>
  <c r="F115" i="48"/>
  <c r="E116" i="48"/>
  <c r="F116" i="48"/>
  <c r="F117" i="48"/>
  <c r="B118" i="48"/>
  <c r="F118" i="48"/>
  <c r="B119" i="48"/>
  <c r="F119" i="48"/>
  <c r="B120" i="48"/>
  <c r="E120" i="48"/>
  <c r="F120" i="48"/>
  <c r="F121" i="48"/>
  <c r="B122" i="48"/>
  <c r="F122" i="48"/>
  <c r="B123" i="48"/>
  <c r="F123" i="48"/>
  <c r="F124" i="48"/>
  <c r="E125" i="48"/>
  <c r="F125" i="48"/>
  <c r="F126" i="48"/>
  <c r="B127" i="48"/>
  <c r="F127" i="48"/>
  <c r="F128" i="48"/>
  <c r="E129" i="48"/>
  <c r="F129" i="48"/>
  <c r="E130" i="48"/>
  <c r="F130" i="48"/>
  <c r="B131" i="48"/>
  <c r="E131" i="48"/>
  <c r="F131" i="48"/>
  <c r="B132" i="48"/>
  <c r="F132" i="48"/>
  <c r="B133" i="48"/>
  <c r="E133" i="48"/>
  <c r="F133" i="48"/>
  <c r="F134" i="48"/>
  <c r="B135" i="48"/>
  <c r="F135" i="48"/>
  <c r="F136" i="48"/>
  <c r="E137" i="48"/>
  <c r="F137" i="48"/>
  <c r="E138" i="48"/>
  <c r="F138" i="48"/>
  <c r="B139" i="48"/>
  <c r="F139" i="48"/>
  <c r="F140" i="48"/>
  <c r="E141" i="48"/>
  <c r="F141" i="48"/>
  <c r="B142" i="48"/>
  <c r="F142" i="48"/>
  <c r="B143" i="48"/>
  <c r="E143" i="48"/>
  <c r="F143" i="48"/>
  <c r="F144" i="48"/>
  <c r="B145" i="48"/>
  <c r="E145" i="48"/>
  <c r="F145" i="48"/>
  <c r="B146" i="48"/>
  <c r="E146" i="48"/>
  <c r="F146" i="48"/>
  <c r="B147" i="48"/>
  <c r="F147" i="48"/>
  <c r="B148" i="48"/>
  <c r="F148" i="48"/>
  <c r="E149" i="48"/>
  <c r="F149" i="48"/>
  <c r="F150" i="48"/>
  <c r="B151" i="48"/>
  <c r="F151" i="48"/>
  <c r="F152" i="48"/>
  <c r="E153" i="48"/>
  <c r="F153" i="48"/>
  <c r="E154" i="48"/>
  <c r="F154" i="48"/>
  <c r="F155" i="48"/>
  <c r="B156" i="48"/>
  <c r="F156" i="48"/>
  <c r="F157" i="48"/>
  <c r="E158" i="48"/>
  <c r="F158" i="48"/>
  <c r="F159" i="48"/>
  <c r="B160" i="48"/>
  <c r="F160" i="48"/>
  <c r="B161" i="48"/>
  <c r="E161" i="48"/>
  <c r="F161" i="48"/>
  <c r="E162" i="48"/>
  <c r="F162" i="48"/>
  <c r="F163" i="48"/>
  <c r="F164" i="48"/>
  <c r="B165" i="48"/>
  <c r="F165" i="48"/>
  <c r="B166" i="48"/>
  <c r="F166" i="48"/>
  <c r="E167" i="48"/>
  <c r="F167" i="48"/>
  <c r="F168" i="48"/>
  <c r="B169" i="48"/>
  <c r="F169" i="48"/>
  <c r="F170" i="48"/>
  <c r="E171" i="48"/>
  <c r="F171" i="48"/>
  <c r="F172" i="48"/>
  <c r="B173" i="48"/>
  <c r="F173" i="48"/>
  <c r="B174" i="48"/>
  <c r="E174" i="48"/>
  <c r="F174" i="48"/>
  <c r="E175" i="48"/>
  <c r="F175" i="48"/>
  <c r="B176" i="48"/>
  <c r="F176" i="48"/>
  <c r="B177" i="48"/>
  <c r="F177" i="48"/>
  <c r="F178" i="48"/>
  <c r="E179" i="48"/>
  <c r="F179" i="48"/>
  <c r="F180" i="48"/>
  <c r="B181" i="48"/>
  <c r="F181" i="48"/>
  <c r="F182" i="48"/>
  <c r="E183" i="48"/>
  <c r="F183" i="48"/>
  <c r="E184" i="48"/>
  <c r="F184" i="48"/>
  <c r="F185" i="48"/>
  <c r="B186" i="48"/>
  <c r="E186" i="48"/>
  <c r="F186" i="48"/>
  <c r="E187" i="48"/>
  <c r="F187" i="48"/>
  <c r="E188" i="48"/>
  <c r="F188" i="48"/>
  <c r="B189" i="48"/>
  <c r="F189" i="48"/>
  <c r="B190" i="48"/>
  <c r="F190" i="48"/>
  <c r="E191" i="48"/>
  <c r="F191" i="48"/>
  <c r="E192" i="48"/>
  <c r="F192" i="48"/>
  <c r="F193" i="48"/>
  <c r="B194" i="48"/>
  <c r="E194" i="48"/>
  <c r="F194" i="48"/>
  <c r="F195" i="48"/>
  <c r="E196" i="48"/>
  <c r="F196" i="48"/>
  <c r="F197" i="48"/>
  <c r="B198" i="48"/>
  <c r="F198" i="48"/>
  <c r="E199" i="48"/>
  <c r="F199" i="48"/>
  <c r="E200" i="48"/>
  <c r="F200" i="48"/>
  <c r="E201" i="48"/>
  <c r="F201" i="48"/>
  <c r="B202" i="48"/>
  <c r="F202" i="48"/>
  <c r="B203" i="48"/>
  <c r="E203" i="48"/>
  <c r="F203" i="48"/>
  <c r="E204" i="48"/>
  <c r="F204" i="48"/>
  <c r="B205" i="48"/>
  <c r="F205" i="48"/>
  <c r="B206" i="48"/>
  <c r="F206" i="48"/>
  <c r="E207" i="48"/>
  <c r="F207" i="48"/>
  <c r="E208" i="48"/>
  <c r="F208" i="48"/>
  <c r="F209" i="48"/>
  <c r="B210" i="48"/>
  <c r="F210" i="48"/>
  <c r="F211" i="48"/>
  <c r="E212" i="48"/>
  <c r="F212" i="48"/>
  <c r="F213" i="48"/>
  <c r="E214" i="48"/>
  <c r="F214" i="48"/>
  <c r="B215" i="48"/>
  <c r="F215" i="48"/>
  <c r="B216" i="48"/>
  <c r="F216" i="48"/>
  <c r="E217" i="48"/>
  <c r="F217" i="48"/>
  <c r="F218" i="48"/>
  <c r="B219" i="48"/>
  <c r="F219" i="48"/>
  <c r="F220" i="48"/>
  <c r="E221" i="48"/>
  <c r="F221" i="48"/>
  <c r="E222" i="48"/>
  <c r="F222" i="48"/>
  <c r="B223" i="48"/>
  <c r="F223" i="48"/>
  <c r="B224" i="48"/>
  <c r="F224" i="48"/>
  <c r="E225" i="48"/>
  <c r="F225" i="48"/>
  <c r="B226" i="48"/>
  <c r="F226" i="48"/>
  <c r="B227" i="48"/>
  <c r="E227" i="48"/>
  <c r="F227" i="48"/>
  <c r="F228" i="48"/>
  <c r="B229" i="48"/>
  <c r="F229" i="48"/>
  <c r="F230" i="48"/>
  <c r="E231" i="48"/>
  <c r="F231" i="48"/>
  <c r="B232" i="48"/>
  <c r="F232" i="48"/>
  <c r="B233" i="48"/>
  <c r="F233" i="48"/>
  <c r="F234" i="48"/>
  <c r="E235" i="48"/>
  <c r="F235" i="48"/>
  <c r="F236" i="48"/>
  <c r="F237" i="48"/>
  <c r="E238" i="48"/>
  <c r="F238" i="48"/>
  <c r="F239" i="48"/>
  <c r="F240" i="48"/>
  <c r="B241" i="48"/>
  <c r="E241" i="48"/>
  <c r="F241" i="48"/>
  <c r="F242" i="48"/>
  <c r="E243" i="48"/>
  <c r="F243" i="48"/>
  <c r="F244" i="48"/>
  <c r="F245" i="48"/>
  <c r="B246" i="48"/>
  <c r="E246" i="48"/>
  <c r="F246" i="48"/>
  <c r="F247" i="48"/>
  <c r="B248" i="48"/>
  <c r="F248" i="48"/>
  <c r="F249" i="48"/>
  <c r="F250" i="48"/>
  <c r="F251" i="48"/>
  <c r="E252" i="48"/>
  <c r="F252" i="48"/>
  <c r="F253" i="48"/>
  <c r="B254" i="48"/>
  <c r="F254" i="48"/>
  <c r="F255" i="48"/>
  <c r="F256" i="48"/>
  <c r="F257" i="48"/>
  <c r="F258" i="48"/>
  <c r="F259" i="48"/>
  <c r="E260" i="48"/>
  <c r="F260" i="48"/>
  <c r="F261" i="48"/>
  <c r="B262" i="48"/>
  <c r="E262" i="48"/>
  <c r="F262" i="48"/>
  <c r="F263" i="48"/>
  <c r="B264" i="48"/>
  <c r="F264" i="48"/>
  <c r="E265" i="48"/>
  <c r="F265" i="48"/>
  <c r="E266" i="48"/>
  <c r="F266" i="48"/>
  <c r="F267" i="48"/>
  <c r="B268" i="48"/>
  <c r="E268" i="48"/>
  <c r="F268" i="48"/>
  <c r="F269" i="48"/>
  <c r="B270" i="48"/>
  <c r="F270" i="48"/>
  <c r="F271" i="48"/>
  <c r="F272" i="48"/>
  <c r="F273" i="48"/>
  <c r="B274" i="48"/>
  <c r="F274" i="48"/>
  <c r="F275" i="48"/>
  <c r="F276" i="48"/>
  <c r="B277" i="48"/>
  <c r="E277" i="48"/>
  <c r="F277" i="48"/>
  <c r="F278" i="48"/>
  <c r="E279" i="48"/>
  <c r="F279" i="48"/>
  <c r="F280" i="48"/>
  <c r="B281" i="48"/>
  <c r="F281" i="48"/>
  <c r="E282" i="48"/>
  <c r="F282" i="48"/>
  <c r="B283" i="48"/>
  <c r="F283" i="48"/>
  <c r="F284" i="48"/>
  <c r="F285" i="48"/>
  <c r="F286" i="48"/>
  <c r="E287" i="48"/>
  <c r="F287" i="48"/>
  <c r="F288" i="48"/>
  <c r="B289" i="48"/>
  <c r="E289" i="48"/>
  <c r="F289" i="48"/>
  <c r="E290" i="48"/>
  <c r="F290" i="48"/>
  <c r="E291" i="48"/>
  <c r="F291" i="48"/>
  <c r="F292" i="48"/>
  <c r="B293" i="48"/>
  <c r="E293" i="48"/>
  <c r="F293" i="48"/>
  <c r="E294" i="48"/>
  <c r="F294" i="48"/>
  <c r="F295" i="48"/>
  <c r="F296" i="48"/>
  <c r="E297" i="48"/>
  <c r="F297" i="48"/>
  <c r="B298" i="48"/>
  <c r="E298" i="48"/>
  <c r="F298" i="48"/>
  <c r="B299" i="48"/>
  <c r="F299" i="48"/>
  <c r="B300" i="48"/>
  <c r="F300" i="48"/>
  <c r="F301" i="48"/>
  <c r="E302" i="48"/>
  <c r="F302" i="48"/>
  <c r="F303" i="48"/>
  <c r="F304" i="48"/>
  <c r="E305" i="48"/>
  <c r="F305" i="48"/>
  <c r="B306" i="48"/>
  <c r="F306" i="48"/>
  <c r="E307" i="48"/>
  <c r="F307" i="48"/>
  <c r="F308" i="48"/>
  <c r="F309" i="48"/>
  <c r="E310" i="48"/>
  <c r="F310" i="48"/>
  <c r="B311" i="48"/>
  <c r="F311" i="48"/>
  <c r="B312" i="48"/>
  <c r="F312" i="48"/>
  <c r="B313" i="48"/>
  <c r="F313" i="48"/>
  <c r="B314" i="48"/>
  <c r="F314" i="48"/>
  <c r="E315" i="48"/>
  <c r="F315" i="48"/>
  <c r="F316" i="48"/>
  <c r="F317" i="48"/>
  <c r="E318" i="48"/>
  <c r="F318" i="48"/>
  <c r="E319" i="48"/>
  <c r="F319" i="48"/>
  <c r="B320" i="48"/>
  <c r="F320" i="48"/>
  <c r="B321" i="48"/>
  <c r="F321" i="48"/>
  <c r="B322" i="48"/>
  <c r="F322" i="48"/>
  <c r="F323" i="48"/>
  <c r="F324" i="48"/>
  <c r="F325" i="48"/>
  <c r="E326" i="48"/>
  <c r="F326" i="48"/>
  <c r="B327" i="48"/>
  <c r="E327" i="48"/>
  <c r="F327" i="48"/>
  <c r="B328" i="48"/>
  <c r="F328" i="48"/>
  <c r="B329" i="48"/>
  <c r="F329" i="48"/>
  <c r="E330" i="48"/>
  <c r="F330" i="48"/>
  <c r="F331" i="48"/>
  <c r="B332" i="48"/>
  <c r="F332" i="48"/>
  <c r="F333" i="48"/>
  <c r="B334" i="48"/>
  <c r="E334" i="48"/>
  <c r="F334" i="48"/>
  <c r="B335" i="48"/>
  <c r="E335" i="48"/>
  <c r="F335" i="48"/>
  <c r="B336" i="48"/>
  <c r="F336" i="48"/>
  <c r="B337" i="48"/>
  <c r="F337" i="48"/>
  <c r="E338" i="48"/>
  <c r="F338" i="48"/>
  <c r="F339" i="48"/>
  <c r="E340" i="48"/>
  <c r="F340" i="48"/>
  <c r="B341" i="48"/>
  <c r="F341" i="48"/>
  <c r="B342" i="48"/>
  <c r="F342" i="48"/>
  <c r="F343" i="48"/>
  <c r="F344" i="48"/>
  <c r="B345" i="48"/>
  <c r="F345" i="48"/>
  <c r="F346" i="48"/>
  <c r="E347" i="48"/>
  <c r="F347" i="48"/>
  <c r="B348" i="48"/>
  <c r="E348" i="48"/>
  <c r="F348" i="48"/>
  <c r="B349" i="48"/>
  <c r="F349" i="48"/>
  <c r="B350" i="48"/>
  <c r="F350" i="48"/>
  <c r="E351" i="48"/>
  <c r="F351" i="48"/>
  <c r="E352" i="48"/>
  <c r="F352" i="48"/>
  <c r="F353" i="48"/>
  <c r="E354" i="48"/>
  <c r="F354" i="48"/>
  <c r="F355" i="48"/>
  <c r="E356" i="48"/>
  <c r="F356" i="48"/>
  <c r="B357" i="48"/>
  <c r="F357" i="48"/>
  <c r="B358" i="48"/>
  <c r="F358" i="48"/>
  <c r="B359" i="48"/>
  <c r="E359" i="48"/>
  <c r="F359" i="48"/>
  <c r="F360" i="48"/>
  <c r="B361" i="48"/>
  <c r="E361" i="48"/>
  <c r="F361" i="48"/>
  <c r="E362" i="48"/>
  <c r="F362" i="48"/>
  <c r="B363" i="48"/>
  <c r="E363" i="48"/>
  <c r="F363" i="48"/>
  <c r="F364" i="48"/>
  <c r="B365" i="48"/>
  <c r="E365" i="48"/>
  <c r="F365" i="48"/>
  <c r="B366" i="48"/>
  <c r="F366" i="48"/>
  <c r="E367" i="48"/>
  <c r="F367" i="48"/>
  <c r="B368" i="48"/>
  <c r="E368" i="48"/>
  <c r="F368" i="48"/>
  <c r="B369" i="48"/>
  <c r="E369" i="48"/>
  <c r="F369" i="48"/>
  <c r="B370" i="48"/>
  <c r="F370" i="48"/>
  <c r="B371" i="48"/>
  <c r="F371" i="48"/>
  <c r="E372" i="48"/>
  <c r="F372" i="48"/>
  <c r="F373" i="48"/>
  <c r="B374" i="48"/>
  <c r="F374" i="48"/>
  <c r="F375" i="48"/>
  <c r="F376" i="48"/>
  <c r="E377" i="48"/>
  <c r="F377" i="48"/>
  <c r="B378" i="48"/>
  <c r="E378" i="48"/>
  <c r="F378" i="48"/>
  <c r="H12" i="49"/>
  <c r="I35" i="49"/>
  <c r="F52" i="49"/>
  <c r="H52" i="49"/>
  <c r="M52" i="49"/>
  <c r="M53" i="49"/>
  <c r="H53" i="49"/>
  <c r="B15" i="51" s="1"/>
  <c r="M54" i="49"/>
  <c r="E16" i="51" s="1"/>
  <c r="H54" i="49"/>
  <c r="M55" i="49"/>
  <c r="H55" i="49"/>
  <c r="B17" i="51" s="1"/>
  <c r="M56" i="49"/>
  <c r="E18" i="51" s="1"/>
  <c r="H56" i="49"/>
  <c r="M57" i="49"/>
  <c r="H57" i="49"/>
  <c r="B19" i="51" s="1"/>
  <c r="M58" i="49"/>
  <c r="E20" i="51" s="1"/>
  <c r="H58" i="49"/>
  <c r="M59" i="49"/>
  <c r="E21" i="51" s="1"/>
  <c r="H59" i="49"/>
  <c r="B21" i="51" s="1"/>
  <c r="M60" i="49"/>
  <c r="H60" i="49"/>
  <c r="M61" i="49"/>
  <c r="H61" i="49"/>
  <c r="B23" i="51" s="1"/>
  <c r="M62" i="49"/>
  <c r="E24" i="51" s="1"/>
  <c r="H62" i="49"/>
  <c r="M63" i="49"/>
  <c r="H63" i="49"/>
  <c r="B25" i="51" s="1"/>
  <c r="M64" i="49"/>
  <c r="I64" i="49" s="1"/>
  <c r="H64" i="49"/>
  <c r="M65" i="49"/>
  <c r="E27" i="51" s="1"/>
  <c r="H65" i="49"/>
  <c r="B27" i="51" s="1"/>
  <c r="M66" i="49"/>
  <c r="H66" i="49"/>
  <c r="I66" i="49" s="1"/>
  <c r="M67" i="49"/>
  <c r="H67" i="49"/>
  <c r="M68" i="49"/>
  <c r="H68" i="49"/>
  <c r="I68" i="49" s="1"/>
  <c r="M69" i="49"/>
  <c r="H69" i="49"/>
  <c r="B31" i="51" s="1"/>
  <c r="M70" i="49"/>
  <c r="H70" i="49"/>
  <c r="M71" i="49"/>
  <c r="H71" i="49"/>
  <c r="M72" i="49"/>
  <c r="H72" i="49"/>
  <c r="I72" i="49"/>
  <c r="F53" i="49"/>
  <c r="F54" i="49"/>
  <c r="F55" i="49"/>
  <c r="F56" i="49"/>
  <c r="F57" i="49"/>
  <c r="F58" i="49"/>
  <c r="F59" i="49"/>
  <c r="F60" i="49"/>
  <c r="B61" i="49"/>
  <c r="F61" i="49"/>
  <c r="F62" i="49"/>
  <c r="F63" i="49"/>
  <c r="M73" i="49"/>
  <c r="E35" i="51" s="1"/>
  <c r="H73" i="49"/>
  <c r="F64" i="49"/>
  <c r="M74" i="49"/>
  <c r="H74" i="49"/>
  <c r="B36" i="51" s="1"/>
  <c r="F65" i="49"/>
  <c r="M75" i="49"/>
  <c r="H75" i="49"/>
  <c r="B37" i="51" s="1"/>
  <c r="F66" i="49"/>
  <c r="M76" i="49"/>
  <c r="E38" i="51" s="1"/>
  <c r="H76" i="49"/>
  <c r="F67" i="49"/>
  <c r="M77" i="49"/>
  <c r="E39" i="51" s="1"/>
  <c r="H77" i="49"/>
  <c r="F68" i="49"/>
  <c r="M78" i="49"/>
  <c r="H78" i="49"/>
  <c r="F69" i="49"/>
  <c r="M79" i="49"/>
  <c r="H79" i="49"/>
  <c r="B41" i="51" s="1"/>
  <c r="F70" i="49"/>
  <c r="M80" i="49"/>
  <c r="E42" i="51" s="1"/>
  <c r="H80" i="49"/>
  <c r="F71" i="49"/>
  <c r="M81" i="49"/>
  <c r="H81" i="49"/>
  <c r="F72" i="49"/>
  <c r="M82" i="49"/>
  <c r="E44" i="51" s="1"/>
  <c r="H82" i="49"/>
  <c r="B44" i="51" s="1"/>
  <c r="F73" i="49"/>
  <c r="M83" i="49"/>
  <c r="H83" i="49"/>
  <c r="F74" i="49"/>
  <c r="M84" i="49"/>
  <c r="E46" i="51" s="1"/>
  <c r="H84" i="49"/>
  <c r="F75" i="49"/>
  <c r="M85" i="49"/>
  <c r="E47" i="51" s="1"/>
  <c r="H85" i="49"/>
  <c r="F76" i="49"/>
  <c r="M86" i="49"/>
  <c r="H86" i="49"/>
  <c r="F77" i="49"/>
  <c r="M87" i="49"/>
  <c r="H87" i="49"/>
  <c r="F78" i="49"/>
  <c r="M88" i="49"/>
  <c r="E50" i="51" s="1"/>
  <c r="H88" i="49"/>
  <c r="B50" i="51" s="1"/>
  <c r="F79" i="49"/>
  <c r="M89" i="49"/>
  <c r="H89" i="49"/>
  <c r="F80" i="49"/>
  <c r="M90" i="49"/>
  <c r="H90" i="49"/>
  <c r="B52" i="51" s="1"/>
  <c r="F81" i="49"/>
  <c r="M91" i="49"/>
  <c r="H91" i="49"/>
  <c r="B53" i="51" s="1"/>
  <c r="F82" i="49"/>
  <c r="M92" i="49"/>
  <c r="E54" i="51" s="1"/>
  <c r="H92" i="49"/>
  <c r="F83" i="49"/>
  <c r="M93" i="49"/>
  <c r="E55" i="51" s="1"/>
  <c r="H93" i="49"/>
  <c r="F84" i="49"/>
  <c r="M94" i="49"/>
  <c r="H94" i="49"/>
  <c r="F85" i="49"/>
  <c r="M95" i="49"/>
  <c r="H95" i="49"/>
  <c r="B57" i="51" s="1"/>
  <c r="I95" i="49"/>
  <c r="F86" i="49"/>
  <c r="M96" i="49"/>
  <c r="H96" i="49"/>
  <c r="F87" i="49"/>
  <c r="M97" i="49"/>
  <c r="H97" i="49"/>
  <c r="F88" i="49"/>
  <c r="M98" i="49"/>
  <c r="E60" i="51" s="1"/>
  <c r="H98" i="49"/>
  <c r="F89" i="49"/>
  <c r="M99" i="49"/>
  <c r="H99" i="49"/>
  <c r="F90" i="49"/>
  <c r="M100" i="49"/>
  <c r="H100" i="49"/>
  <c r="F91" i="49"/>
  <c r="M101" i="49"/>
  <c r="H101" i="49"/>
  <c r="B92" i="49"/>
  <c r="F92" i="49"/>
  <c r="M102" i="49"/>
  <c r="H102" i="49"/>
  <c r="F93" i="49"/>
  <c r="M103" i="49"/>
  <c r="E65" i="51" s="1"/>
  <c r="H103" i="49"/>
  <c r="F94" i="49"/>
  <c r="M104" i="49"/>
  <c r="E66" i="51" s="1"/>
  <c r="H104" i="49"/>
  <c r="F95" i="49"/>
  <c r="M105" i="49"/>
  <c r="H105" i="49"/>
  <c r="B67" i="51" s="1"/>
  <c r="F96" i="49"/>
  <c r="M106" i="49"/>
  <c r="H106" i="49"/>
  <c r="F97" i="49"/>
  <c r="M107" i="49"/>
  <c r="E69" i="51" s="1"/>
  <c r="H107" i="49"/>
  <c r="F98" i="49"/>
  <c r="M108" i="49"/>
  <c r="E70" i="51" s="1"/>
  <c r="H108" i="49"/>
  <c r="B70" i="51" s="1"/>
  <c r="F99" i="49"/>
  <c r="M109" i="49"/>
  <c r="H109" i="49"/>
  <c r="F100" i="49"/>
  <c r="M110" i="49"/>
  <c r="H110" i="49"/>
  <c r="F101" i="49"/>
  <c r="M111" i="49"/>
  <c r="E73" i="51" s="1"/>
  <c r="H111" i="49"/>
  <c r="M112" i="49"/>
  <c r="H112" i="49"/>
  <c r="F102" i="49"/>
  <c r="M113" i="49"/>
  <c r="H113" i="49"/>
  <c r="F103" i="49"/>
  <c r="M114" i="49"/>
  <c r="E76" i="51" s="1"/>
  <c r="H114" i="49"/>
  <c r="F104" i="49"/>
  <c r="M115" i="49"/>
  <c r="H115" i="49"/>
  <c r="B77" i="51" s="1"/>
  <c r="F105" i="49"/>
  <c r="M116" i="49"/>
  <c r="H116" i="49"/>
  <c r="B78" i="51" s="1"/>
  <c r="F106" i="49"/>
  <c r="M117" i="49"/>
  <c r="H117" i="49"/>
  <c r="F107" i="49"/>
  <c r="M118" i="49"/>
  <c r="E80" i="51" s="1"/>
  <c r="H118" i="49"/>
  <c r="F108" i="49"/>
  <c r="M119" i="49"/>
  <c r="E81" i="51" s="1"/>
  <c r="H119" i="49"/>
  <c r="B81" i="51" s="1"/>
  <c r="F109" i="49"/>
  <c r="M120" i="49"/>
  <c r="H120" i="49"/>
  <c r="F110" i="49"/>
  <c r="M121" i="49"/>
  <c r="H121" i="49"/>
  <c r="F111" i="49"/>
  <c r="M122" i="49"/>
  <c r="E84" i="51" s="1"/>
  <c r="H122" i="49"/>
  <c r="F112" i="49"/>
  <c r="F113" i="49"/>
  <c r="M123" i="49"/>
  <c r="H123" i="49"/>
  <c r="F114" i="49"/>
  <c r="M124" i="49"/>
  <c r="E86" i="51" s="1"/>
  <c r="H124" i="49"/>
  <c r="B86" i="51" s="1"/>
  <c r="F115" i="49"/>
  <c r="M125" i="49"/>
  <c r="E87" i="51" s="1"/>
  <c r="H125" i="49"/>
  <c r="F116" i="49"/>
  <c r="M126" i="49"/>
  <c r="H126" i="49"/>
  <c r="F117" i="49"/>
  <c r="M127" i="49"/>
  <c r="E89" i="51" s="1"/>
  <c r="H127" i="49"/>
  <c r="F118" i="49"/>
  <c r="M128" i="49"/>
  <c r="E90" i="51" s="1"/>
  <c r="H128" i="49"/>
  <c r="B90" i="51" s="1"/>
  <c r="F119" i="49"/>
  <c r="M129" i="49"/>
  <c r="H129" i="49"/>
  <c r="I129" i="49" s="1"/>
  <c r="F120" i="49"/>
  <c r="M130" i="49"/>
  <c r="H130" i="49"/>
  <c r="B121" i="49"/>
  <c r="F121" i="49"/>
  <c r="M131" i="49"/>
  <c r="H131" i="49"/>
  <c r="F122" i="49"/>
  <c r="M132" i="49"/>
  <c r="E94" i="51" s="1"/>
  <c r="H132" i="49"/>
  <c r="F123" i="49"/>
  <c r="M133" i="49"/>
  <c r="H133" i="49"/>
  <c r="F124" i="49"/>
  <c r="M134" i="49"/>
  <c r="H134" i="49"/>
  <c r="B96" i="51" s="1"/>
  <c r="F125" i="49"/>
  <c r="M135" i="49"/>
  <c r="H135" i="49"/>
  <c r="F126" i="49"/>
  <c r="M136" i="49"/>
  <c r="E98" i="51" s="1"/>
  <c r="H136" i="49"/>
  <c r="F127" i="49"/>
  <c r="M137" i="49"/>
  <c r="E99" i="51" s="1"/>
  <c r="H137" i="49"/>
  <c r="B99" i="51" s="1"/>
  <c r="F128" i="49"/>
  <c r="M138" i="49"/>
  <c r="H138" i="49"/>
  <c r="F129" i="49"/>
  <c r="M139" i="49"/>
  <c r="H139" i="49"/>
  <c r="F130" i="49"/>
  <c r="M140" i="49"/>
  <c r="E102" i="51" s="1"/>
  <c r="H140" i="49"/>
  <c r="F131" i="49"/>
  <c r="M141" i="49"/>
  <c r="H141" i="49"/>
  <c r="F132" i="49"/>
  <c r="M142" i="49"/>
  <c r="H142" i="49"/>
  <c r="I142" i="49" s="1"/>
  <c r="F133" i="49"/>
  <c r="M143" i="49"/>
  <c r="H143" i="49"/>
  <c r="B105" i="51" s="1"/>
  <c r="F134" i="49"/>
  <c r="M144" i="49"/>
  <c r="E106" i="51" s="1"/>
  <c r="H144" i="49"/>
  <c r="F135" i="49"/>
  <c r="M145" i="49"/>
  <c r="H145" i="49"/>
  <c r="B107" i="51" s="1"/>
  <c r="F136" i="49"/>
  <c r="M146" i="49"/>
  <c r="H146" i="49"/>
  <c r="F137" i="49"/>
  <c r="M147" i="49"/>
  <c r="H147" i="49"/>
  <c r="B109" i="51" s="1"/>
  <c r="F138" i="49"/>
  <c r="M148" i="49"/>
  <c r="H148" i="49"/>
  <c r="F139" i="49"/>
  <c r="M149" i="49"/>
  <c r="H149" i="49"/>
  <c r="B111" i="51" s="1"/>
  <c r="F140" i="49"/>
  <c r="M150" i="49"/>
  <c r="H150" i="49"/>
  <c r="B112" i="51" s="1"/>
  <c r="F141" i="49"/>
  <c r="M151" i="49"/>
  <c r="H151" i="49"/>
  <c r="B113" i="51" s="1"/>
  <c r="F142" i="49"/>
  <c r="M152" i="49"/>
  <c r="E114" i="51" s="1"/>
  <c r="H152" i="49"/>
  <c r="F143" i="49"/>
  <c r="M153" i="49"/>
  <c r="E115" i="51" s="1"/>
  <c r="H153" i="49"/>
  <c r="B115" i="51" s="1"/>
  <c r="F144" i="49"/>
  <c r="M154" i="49"/>
  <c r="E116" i="51" s="1"/>
  <c r="H154" i="49"/>
  <c r="F145" i="49"/>
  <c r="M155" i="49"/>
  <c r="H155" i="49"/>
  <c r="F146" i="49"/>
  <c r="M156" i="49"/>
  <c r="E118" i="51" s="1"/>
  <c r="H156" i="49"/>
  <c r="F147" i="49"/>
  <c r="M157" i="49"/>
  <c r="H157" i="49"/>
  <c r="B119" i="51" s="1"/>
  <c r="F148" i="49"/>
  <c r="M158" i="49"/>
  <c r="H158" i="49"/>
  <c r="B120" i="51" s="1"/>
  <c r="I158" i="49"/>
  <c r="F149" i="49"/>
  <c r="M159" i="49"/>
  <c r="H159" i="49"/>
  <c r="F150" i="49"/>
  <c r="M160" i="49"/>
  <c r="H160" i="49"/>
  <c r="F151" i="49"/>
  <c r="M161" i="49"/>
  <c r="E123" i="51" s="1"/>
  <c r="H161" i="49"/>
  <c r="B152" i="49"/>
  <c r="F152" i="49"/>
  <c r="M162" i="49"/>
  <c r="E124" i="51" s="1"/>
  <c r="H162" i="49"/>
  <c r="F153" i="49"/>
  <c r="M163" i="49"/>
  <c r="H163" i="49"/>
  <c r="F154" i="49"/>
  <c r="M164" i="49"/>
  <c r="H164" i="49"/>
  <c r="F155" i="49"/>
  <c r="M165" i="49"/>
  <c r="H165" i="49"/>
  <c r="B127" i="51" s="1"/>
  <c r="F156" i="49"/>
  <c r="M166" i="49"/>
  <c r="E128" i="51" s="1"/>
  <c r="H166" i="49"/>
  <c r="F157" i="49"/>
  <c r="M167" i="49"/>
  <c r="H167" i="49"/>
  <c r="I167" i="49" s="1"/>
  <c r="F158" i="49"/>
  <c r="M168" i="49"/>
  <c r="H168" i="49"/>
  <c r="B130" i="51" s="1"/>
  <c r="F159" i="49"/>
  <c r="M169" i="49"/>
  <c r="H169" i="49"/>
  <c r="F160" i="49"/>
  <c r="M170" i="49"/>
  <c r="E132" i="51" s="1"/>
  <c r="H170" i="49"/>
  <c r="F161" i="49"/>
  <c r="M171" i="49"/>
  <c r="H171" i="49"/>
  <c r="B133" i="51" s="1"/>
  <c r="F162" i="49"/>
  <c r="M172" i="49"/>
  <c r="H172" i="49"/>
  <c r="F163" i="49"/>
  <c r="M173" i="49"/>
  <c r="H173" i="49"/>
  <c r="B135" i="51" s="1"/>
  <c r="F164" i="49"/>
  <c r="M174" i="49"/>
  <c r="E136" i="51" s="1"/>
  <c r="H174" i="49"/>
  <c r="F165" i="49"/>
  <c r="M175" i="49"/>
  <c r="H175" i="49"/>
  <c r="F166" i="49"/>
  <c r="M176" i="49"/>
  <c r="E138" i="51" s="1"/>
  <c r="H176" i="49"/>
  <c r="B138" i="51" s="1"/>
  <c r="F167" i="49"/>
  <c r="M177" i="49"/>
  <c r="E139" i="51" s="1"/>
  <c r="H177" i="49"/>
  <c r="F168" i="49"/>
  <c r="M178" i="49"/>
  <c r="H178" i="49"/>
  <c r="F169" i="49"/>
  <c r="M179" i="49"/>
  <c r="E141" i="51" s="1"/>
  <c r="H179" i="49"/>
  <c r="F170" i="49"/>
  <c r="M180" i="49"/>
  <c r="H180" i="49"/>
  <c r="F171" i="49"/>
  <c r="M181" i="49"/>
  <c r="H181" i="49"/>
  <c r="B143" i="51" s="1"/>
  <c r="F172" i="49"/>
  <c r="M182" i="49"/>
  <c r="H182" i="49"/>
  <c r="B144" i="51" s="1"/>
  <c r="F173" i="49"/>
  <c r="M183" i="49"/>
  <c r="H183" i="49"/>
  <c r="F174" i="49"/>
  <c r="M184" i="49"/>
  <c r="H184" i="49"/>
  <c r="B146" i="51" s="1"/>
  <c r="F175" i="49"/>
  <c r="M185" i="49"/>
  <c r="E147" i="51" s="1"/>
  <c r="H185" i="49"/>
  <c r="F176" i="49"/>
  <c r="M186" i="49"/>
  <c r="H186" i="49"/>
  <c r="F177" i="49"/>
  <c r="M187" i="49"/>
  <c r="E149" i="51" s="1"/>
  <c r="H187" i="49"/>
  <c r="F178" i="49"/>
  <c r="M188" i="49"/>
  <c r="H188" i="49"/>
  <c r="F179" i="49"/>
  <c r="M189" i="49"/>
  <c r="H189" i="49"/>
  <c r="B151" i="51" s="1"/>
  <c r="F180" i="49"/>
  <c r="M190" i="49"/>
  <c r="H190" i="49"/>
  <c r="B152" i="51" s="1"/>
  <c r="F181" i="49"/>
  <c r="M191" i="49"/>
  <c r="H191" i="49"/>
  <c r="I191" i="49"/>
  <c r="B182" i="49"/>
  <c r="F182" i="49"/>
  <c r="M192" i="49"/>
  <c r="H192" i="49"/>
  <c r="B154" i="51" s="1"/>
  <c r="F183" i="49"/>
  <c r="M193" i="49"/>
  <c r="H193" i="49"/>
  <c r="F184" i="49"/>
  <c r="M194" i="49"/>
  <c r="E156" i="51" s="1"/>
  <c r="H194" i="49"/>
  <c r="F185" i="49"/>
  <c r="M195" i="49"/>
  <c r="E157" i="51" s="1"/>
  <c r="H195" i="49"/>
  <c r="F186" i="49"/>
  <c r="M196" i="49"/>
  <c r="H196" i="49"/>
  <c r="F187" i="49"/>
  <c r="M197" i="49"/>
  <c r="H197" i="49"/>
  <c r="F188" i="49"/>
  <c r="M198" i="49"/>
  <c r="I198" i="49" s="1"/>
  <c r="H198" i="49"/>
  <c r="F189" i="49"/>
  <c r="M199" i="49"/>
  <c r="H199" i="49"/>
  <c r="F190" i="49"/>
  <c r="M200" i="49"/>
  <c r="H200" i="49"/>
  <c r="I200" i="49" s="1"/>
  <c r="F191" i="49"/>
  <c r="M201" i="49"/>
  <c r="H201" i="49"/>
  <c r="F192" i="49"/>
  <c r="M202" i="49"/>
  <c r="E164" i="51" s="1"/>
  <c r="H202" i="49"/>
  <c r="F193" i="49"/>
  <c r="M203" i="49"/>
  <c r="E165" i="51" s="1"/>
  <c r="H203" i="49"/>
  <c r="F194" i="49"/>
  <c r="M204" i="49"/>
  <c r="H204" i="49"/>
  <c r="F195" i="49"/>
  <c r="M205" i="49"/>
  <c r="H205" i="49"/>
  <c r="F196" i="49"/>
  <c r="M206" i="49"/>
  <c r="I206" i="49" s="1"/>
  <c r="H206" i="49"/>
  <c r="F197" i="49"/>
  <c r="M207" i="49"/>
  <c r="H207" i="49"/>
  <c r="B169" i="51" s="1"/>
  <c r="F198" i="49"/>
  <c r="M208" i="49"/>
  <c r="E170" i="51" s="1"/>
  <c r="H208" i="49"/>
  <c r="F199" i="49"/>
  <c r="M209" i="49"/>
  <c r="H209" i="49"/>
  <c r="B171" i="51" s="1"/>
  <c r="F200" i="49"/>
  <c r="M210" i="49"/>
  <c r="E172" i="51" s="1"/>
  <c r="H210" i="49"/>
  <c r="F201" i="49"/>
  <c r="M211" i="49"/>
  <c r="H211" i="49"/>
  <c r="F202" i="49"/>
  <c r="M212" i="49"/>
  <c r="H212" i="49"/>
  <c r="F203" i="49"/>
  <c r="M213" i="49"/>
  <c r="H213" i="49"/>
  <c r="F204" i="49"/>
  <c r="M214" i="49"/>
  <c r="H214" i="49"/>
  <c r="I214" i="49"/>
  <c r="F205" i="49"/>
  <c r="M215" i="49"/>
  <c r="H215" i="49"/>
  <c r="F206" i="49"/>
  <c r="M216" i="49"/>
  <c r="E178" i="51" s="1"/>
  <c r="H216" i="49"/>
  <c r="F207" i="49"/>
  <c r="M217" i="49"/>
  <c r="E179" i="51" s="1"/>
  <c r="H217" i="49"/>
  <c r="F208" i="49"/>
  <c r="M218" i="49"/>
  <c r="H218" i="49"/>
  <c r="F209" i="49"/>
  <c r="M219" i="49"/>
  <c r="H219" i="49"/>
  <c r="F210" i="49"/>
  <c r="M220" i="49"/>
  <c r="H220" i="49"/>
  <c r="B182" i="51" s="1"/>
  <c r="F211" i="49"/>
  <c r="M221" i="49"/>
  <c r="E183" i="51" s="1"/>
  <c r="H221" i="49"/>
  <c r="B183" i="51" s="1"/>
  <c r="F212" i="49"/>
  <c r="M222" i="49"/>
  <c r="H222" i="49"/>
  <c r="B213" i="49"/>
  <c r="F213" i="49"/>
  <c r="M223" i="49"/>
  <c r="H223" i="49"/>
  <c r="B185" i="51" s="1"/>
  <c r="F214" i="49"/>
  <c r="M224" i="49"/>
  <c r="H224" i="49"/>
  <c r="F215" i="49"/>
  <c r="M225" i="49"/>
  <c r="H225" i="49"/>
  <c r="F216" i="49"/>
  <c r="M226" i="49"/>
  <c r="E188" i="51" s="1"/>
  <c r="H226" i="49"/>
  <c r="B188" i="51" s="1"/>
  <c r="F217" i="49"/>
  <c r="M227" i="49"/>
  <c r="H227" i="49"/>
  <c r="B189" i="51" s="1"/>
  <c r="F218" i="49"/>
  <c r="M228" i="49"/>
  <c r="H228" i="49"/>
  <c r="F219" i="49"/>
  <c r="M229" i="49"/>
  <c r="H229" i="49"/>
  <c r="B191" i="51" s="1"/>
  <c r="F220" i="49"/>
  <c r="M230" i="49"/>
  <c r="H230" i="49"/>
  <c r="B192" i="51" s="1"/>
  <c r="F221" i="49"/>
  <c r="M231" i="49"/>
  <c r="H231" i="49"/>
  <c r="B193" i="51" s="1"/>
  <c r="F222" i="49"/>
  <c r="M232" i="49"/>
  <c r="H232" i="49"/>
  <c r="B194" i="51" s="1"/>
  <c r="F223" i="49"/>
  <c r="M233" i="49"/>
  <c r="H233" i="49"/>
  <c r="F224" i="49"/>
  <c r="M234" i="49"/>
  <c r="E196" i="51" s="1"/>
  <c r="H234" i="49"/>
  <c r="F225" i="49"/>
  <c r="M235" i="49"/>
  <c r="H235" i="49"/>
  <c r="F226" i="49"/>
  <c r="M236" i="49"/>
  <c r="H236" i="49"/>
  <c r="B198" i="51" s="1"/>
  <c r="F227" i="49"/>
  <c r="M237" i="49"/>
  <c r="I237" i="49" s="1"/>
  <c r="H237" i="49"/>
  <c r="B199" i="51" s="1"/>
  <c r="F228" i="49"/>
  <c r="M238" i="49"/>
  <c r="H238" i="49"/>
  <c r="B200" i="51" s="1"/>
  <c r="F229" i="49"/>
  <c r="M239" i="49"/>
  <c r="E201" i="51" s="1"/>
  <c r="H239" i="49"/>
  <c r="B201" i="51" s="1"/>
  <c r="F230" i="49"/>
  <c r="M240" i="49"/>
  <c r="H240" i="49"/>
  <c r="F231" i="49"/>
  <c r="M241" i="49"/>
  <c r="E203" i="51" s="1"/>
  <c r="H241" i="49"/>
  <c r="F232" i="49"/>
  <c r="M242" i="49"/>
  <c r="H242" i="49"/>
  <c r="F233" i="49"/>
  <c r="M243" i="49"/>
  <c r="E205" i="51" s="1"/>
  <c r="H243" i="49"/>
  <c r="F234" i="49"/>
  <c r="M244" i="49"/>
  <c r="H244" i="49"/>
  <c r="B206" i="51" s="1"/>
  <c r="F235" i="49"/>
  <c r="M245" i="49"/>
  <c r="I245" i="49" s="1"/>
  <c r="H245" i="49"/>
  <c r="F236" i="49"/>
  <c r="M246" i="49"/>
  <c r="H246" i="49"/>
  <c r="B208" i="51" s="1"/>
  <c r="F237" i="49"/>
  <c r="M247" i="49"/>
  <c r="E209" i="51" s="1"/>
  <c r="H247" i="49"/>
  <c r="B209" i="51" s="1"/>
  <c r="F238" i="49"/>
  <c r="M248" i="49"/>
  <c r="H248" i="49"/>
  <c r="F239" i="49"/>
  <c r="M249" i="49"/>
  <c r="E211" i="51" s="1"/>
  <c r="H249" i="49"/>
  <c r="F240" i="49"/>
  <c r="M250" i="49"/>
  <c r="E212" i="51" s="1"/>
  <c r="H250" i="49"/>
  <c r="F241" i="49"/>
  <c r="M251" i="49"/>
  <c r="E213" i="51" s="1"/>
  <c r="H251" i="49"/>
  <c r="F242" i="49"/>
  <c r="M252" i="49"/>
  <c r="H252" i="49"/>
  <c r="B214" i="51" s="1"/>
  <c r="B243" i="49"/>
  <c r="F243" i="49"/>
  <c r="M253" i="49"/>
  <c r="H253" i="49"/>
  <c r="F244" i="49"/>
  <c r="M254" i="49"/>
  <c r="H254" i="49"/>
  <c r="F245" i="49"/>
  <c r="M255" i="49"/>
  <c r="E217" i="51" s="1"/>
  <c r="H255" i="49"/>
  <c r="F246" i="49"/>
  <c r="M256" i="49"/>
  <c r="E218" i="51" s="1"/>
  <c r="H256" i="49"/>
  <c r="F247" i="49"/>
  <c r="M257" i="49"/>
  <c r="H257" i="49"/>
  <c r="B219" i="51" s="1"/>
  <c r="F248" i="49"/>
  <c r="M258" i="49"/>
  <c r="I258" i="49" s="1"/>
  <c r="H258" i="49"/>
  <c r="F249" i="49"/>
  <c r="M259" i="49"/>
  <c r="H259" i="49"/>
  <c r="B221" i="51" s="1"/>
  <c r="F250" i="49"/>
  <c r="M260" i="49"/>
  <c r="E222" i="51" s="1"/>
  <c r="H260" i="49"/>
  <c r="B222" i="51" s="1"/>
  <c r="F251" i="49"/>
  <c r="M261" i="49"/>
  <c r="H261" i="49"/>
  <c r="F252" i="49"/>
  <c r="M262" i="49"/>
  <c r="H262" i="49"/>
  <c r="F253" i="49"/>
  <c r="M263" i="49"/>
  <c r="E225" i="51" s="1"/>
  <c r="H263" i="49"/>
  <c r="F254" i="49"/>
  <c r="M264" i="49"/>
  <c r="E226" i="51" s="1"/>
  <c r="H264" i="49"/>
  <c r="F255" i="49"/>
  <c r="M265" i="49"/>
  <c r="H265" i="49"/>
  <c r="B227" i="51" s="1"/>
  <c r="F256" i="49"/>
  <c r="M266" i="49"/>
  <c r="H266" i="49"/>
  <c r="F257" i="49"/>
  <c r="M267" i="49"/>
  <c r="H267" i="49"/>
  <c r="B229" i="51" s="1"/>
  <c r="F258" i="49"/>
  <c r="M268" i="49"/>
  <c r="E230" i="51" s="1"/>
  <c r="H268" i="49"/>
  <c r="B230" i="51" s="1"/>
  <c r="F259" i="49"/>
  <c r="M269" i="49"/>
  <c r="H269" i="49"/>
  <c r="F260" i="49"/>
  <c r="M270" i="49"/>
  <c r="H270" i="49"/>
  <c r="F261" i="49"/>
  <c r="M271" i="49"/>
  <c r="E233" i="51" s="1"/>
  <c r="H271" i="49"/>
  <c r="F262" i="49"/>
  <c r="M272" i="49"/>
  <c r="E234" i="51" s="1"/>
  <c r="H272" i="49"/>
  <c r="F263" i="49"/>
  <c r="M273" i="49"/>
  <c r="H273" i="49"/>
  <c r="B235" i="51" s="1"/>
  <c r="F264" i="49"/>
  <c r="M274" i="49"/>
  <c r="H274" i="49"/>
  <c r="I274" i="49"/>
  <c r="F265" i="49"/>
  <c r="M275" i="49"/>
  <c r="E237" i="51" s="1"/>
  <c r="H275" i="49"/>
  <c r="F266" i="49"/>
  <c r="M276" i="49"/>
  <c r="E238" i="51" s="1"/>
  <c r="H276" i="49"/>
  <c r="F267" i="49"/>
  <c r="M277" i="49"/>
  <c r="H277" i="49"/>
  <c r="F268" i="49"/>
  <c r="M278" i="49"/>
  <c r="H278" i="49"/>
  <c r="B240" i="51" s="1"/>
  <c r="F269" i="49"/>
  <c r="M279" i="49"/>
  <c r="H279" i="49"/>
  <c r="F270" i="49"/>
  <c r="M280" i="49"/>
  <c r="H280" i="49"/>
  <c r="F271" i="49"/>
  <c r="M281" i="49"/>
  <c r="E243" i="51" s="1"/>
  <c r="H281" i="49"/>
  <c r="B243" i="51" s="1"/>
  <c r="F272" i="49"/>
  <c r="M282" i="49"/>
  <c r="H282" i="49"/>
  <c r="F273" i="49"/>
  <c r="M283" i="49"/>
  <c r="E245" i="51" s="1"/>
  <c r="H283" i="49"/>
  <c r="B274" i="49"/>
  <c r="F274" i="49"/>
  <c r="M284" i="49"/>
  <c r="H284" i="49"/>
  <c r="F275" i="49"/>
  <c r="M285" i="49"/>
  <c r="H285" i="49"/>
  <c r="I285" i="49" s="1"/>
  <c r="F276" i="49"/>
  <c r="M286" i="49"/>
  <c r="E248" i="51" s="1"/>
  <c r="H286" i="49"/>
  <c r="B248" i="51" s="1"/>
  <c r="F277" i="49"/>
  <c r="M287" i="49"/>
  <c r="H287" i="49"/>
  <c r="F278" i="49"/>
  <c r="M288" i="49"/>
  <c r="E250" i="51" s="1"/>
  <c r="H288" i="49"/>
  <c r="F279" i="49"/>
  <c r="M289" i="49"/>
  <c r="E251" i="51" s="1"/>
  <c r="H289" i="49"/>
  <c r="F280" i="49"/>
  <c r="M290" i="49"/>
  <c r="H290" i="49"/>
  <c r="F281" i="49"/>
  <c r="M291" i="49"/>
  <c r="H291" i="49"/>
  <c r="B253" i="51" s="1"/>
  <c r="F282" i="49"/>
  <c r="M292" i="49"/>
  <c r="H292" i="49"/>
  <c r="F283" i="49"/>
  <c r="M293" i="49"/>
  <c r="H293" i="49"/>
  <c r="F284" i="49"/>
  <c r="M294" i="49"/>
  <c r="E256" i="51" s="1"/>
  <c r="H294" i="49"/>
  <c r="B256" i="51" s="1"/>
  <c r="F285" i="49"/>
  <c r="M295" i="49"/>
  <c r="H295" i="49"/>
  <c r="F286" i="49"/>
  <c r="M296" i="49"/>
  <c r="E258" i="51" s="1"/>
  <c r="H296" i="49"/>
  <c r="F287" i="49"/>
  <c r="M297" i="49"/>
  <c r="E259" i="51" s="1"/>
  <c r="H297" i="49"/>
  <c r="F288" i="49"/>
  <c r="M298" i="49"/>
  <c r="H298" i="49"/>
  <c r="F289" i="49"/>
  <c r="M299" i="49"/>
  <c r="H299" i="49"/>
  <c r="B261" i="51" s="1"/>
  <c r="I299" i="49"/>
  <c r="F290" i="49"/>
  <c r="M300" i="49"/>
  <c r="H300" i="49"/>
  <c r="B262" i="51" s="1"/>
  <c r="F291" i="49"/>
  <c r="M301" i="49"/>
  <c r="H301" i="49"/>
  <c r="F292" i="49"/>
  <c r="M302" i="49"/>
  <c r="E264" i="51" s="1"/>
  <c r="H302" i="49"/>
  <c r="F293" i="49"/>
  <c r="M303" i="49"/>
  <c r="H303" i="49"/>
  <c r="F294" i="49"/>
  <c r="M304" i="49"/>
  <c r="H304" i="49"/>
  <c r="F295" i="49"/>
  <c r="M305" i="49"/>
  <c r="H305" i="49"/>
  <c r="F296" i="49"/>
  <c r="M306" i="49"/>
  <c r="H306" i="49"/>
  <c r="F297" i="49"/>
  <c r="M307" i="49"/>
  <c r="E269" i="51" s="1"/>
  <c r="H307" i="49"/>
  <c r="F298" i="49"/>
  <c r="M308" i="49"/>
  <c r="H308" i="49"/>
  <c r="B270" i="51" s="1"/>
  <c r="F299" i="49"/>
  <c r="M309" i="49"/>
  <c r="H309" i="49"/>
  <c r="F300" i="49"/>
  <c r="M310" i="49"/>
  <c r="E272" i="51" s="1"/>
  <c r="H310" i="49"/>
  <c r="F301" i="49"/>
  <c r="M311" i="49"/>
  <c r="H311" i="49"/>
  <c r="F302" i="49"/>
  <c r="M312" i="49"/>
  <c r="H312" i="49"/>
  <c r="B274" i="51" s="1"/>
  <c r="F303" i="49"/>
  <c r="M313" i="49"/>
  <c r="H313" i="49"/>
  <c r="F304" i="49"/>
  <c r="M314" i="49"/>
  <c r="H314" i="49"/>
  <c r="B305" i="49"/>
  <c r="F305" i="49"/>
  <c r="M315" i="49"/>
  <c r="E277" i="51" s="1"/>
  <c r="H315" i="49"/>
  <c r="F306" i="49"/>
  <c r="M316" i="49"/>
  <c r="I316" i="49" s="1"/>
  <c r="H316" i="49"/>
  <c r="F307" i="49"/>
  <c r="M317" i="49"/>
  <c r="H317" i="49"/>
  <c r="B279" i="51" s="1"/>
  <c r="F308" i="49"/>
  <c r="M318" i="49"/>
  <c r="H318" i="49"/>
  <c r="F309" i="49"/>
  <c r="M319" i="49"/>
  <c r="H319" i="49"/>
  <c r="F310" i="49"/>
  <c r="M320" i="49"/>
  <c r="E282" i="51" s="1"/>
  <c r="H320" i="49"/>
  <c r="B282" i="51" s="1"/>
  <c r="F311" i="49"/>
  <c r="M321" i="49"/>
  <c r="H321" i="49"/>
  <c r="F312" i="49"/>
  <c r="M322" i="49"/>
  <c r="H322" i="49"/>
  <c r="F313" i="49"/>
  <c r="M323" i="49"/>
  <c r="E285" i="51" s="1"/>
  <c r="H323" i="49"/>
  <c r="F314" i="49"/>
  <c r="M324" i="49"/>
  <c r="I324" i="49" s="1"/>
  <c r="H324" i="49"/>
  <c r="F315" i="49"/>
  <c r="M325" i="49"/>
  <c r="H325" i="49"/>
  <c r="F316" i="49"/>
  <c r="M326" i="49"/>
  <c r="H326" i="49"/>
  <c r="F317" i="49"/>
  <c r="M327" i="49"/>
  <c r="H327" i="49"/>
  <c r="F318" i="49"/>
  <c r="M328" i="49"/>
  <c r="E290" i="51" s="1"/>
  <c r="H328" i="49"/>
  <c r="F319" i="49"/>
  <c r="M329" i="49"/>
  <c r="H329" i="49"/>
  <c r="F320" i="49"/>
  <c r="M330" i="49"/>
  <c r="H330" i="49"/>
  <c r="F321" i="49"/>
  <c r="M331" i="49"/>
  <c r="E293" i="51" s="1"/>
  <c r="H331" i="49"/>
  <c r="F322" i="49"/>
  <c r="M332" i="49"/>
  <c r="H332" i="49"/>
  <c r="F323" i="49"/>
  <c r="M333" i="49"/>
  <c r="H333" i="49"/>
  <c r="F324" i="49"/>
  <c r="M334" i="49"/>
  <c r="H334" i="49"/>
  <c r="F325" i="49"/>
  <c r="M335" i="49"/>
  <c r="H335" i="49"/>
  <c r="F326" i="49"/>
  <c r="M336" i="49"/>
  <c r="E298" i="51" s="1"/>
  <c r="H336" i="49"/>
  <c r="F327" i="49"/>
  <c r="M337" i="49"/>
  <c r="H337" i="49"/>
  <c r="F328" i="49"/>
  <c r="M338" i="49"/>
  <c r="H338" i="49"/>
  <c r="F329" i="49"/>
  <c r="M339" i="49"/>
  <c r="E301" i="51" s="1"/>
  <c r="H339" i="49"/>
  <c r="F330" i="49"/>
  <c r="M340" i="49"/>
  <c r="H340" i="49"/>
  <c r="I340" i="49"/>
  <c r="F331" i="49"/>
  <c r="M341" i="49"/>
  <c r="E303" i="51" s="1"/>
  <c r="H341" i="49"/>
  <c r="B303" i="51" s="1"/>
  <c r="F332" i="49"/>
  <c r="M342" i="49"/>
  <c r="H342" i="49"/>
  <c r="B304" i="51" s="1"/>
  <c r="F333" i="49"/>
  <c r="M343" i="49"/>
  <c r="H343" i="49"/>
  <c r="F334" i="49"/>
  <c r="M344" i="49"/>
  <c r="E306" i="51" s="1"/>
  <c r="H344" i="49"/>
  <c r="B335" i="49"/>
  <c r="F335" i="49"/>
  <c r="M345" i="49"/>
  <c r="H345" i="49"/>
  <c r="F336" i="49"/>
  <c r="M346" i="49"/>
  <c r="H346" i="49"/>
  <c r="B308" i="51" s="1"/>
  <c r="F337" i="49"/>
  <c r="M347" i="49"/>
  <c r="H347" i="49"/>
  <c r="I347" i="49" s="1"/>
  <c r="F338" i="49"/>
  <c r="M348" i="49"/>
  <c r="H348" i="49"/>
  <c r="F339" i="49"/>
  <c r="M349" i="49"/>
  <c r="H349" i="49"/>
  <c r="F340" i="49"/>
  <c r="M350" i="49"/>
  <c r="H350" i="49"/>
  <c r="F341" i="49"/>
  <c r="M351" i="49"/>
  <c r="H351" i="49"/>
  <c r="B313" i="51" s="1"/>
  <c r="F342" i="49"/>
  <c r="M352" i="49"/>
  <c r="H352" i="49"/>
  <c r="F343" i="49"/>
  <c r="M353" i="49"/>
  <c r="H353" i="49"/>
  <c r="F344" i="49"/>
  <c r="M354" i="49"/>
  <c r="H354" i="49"/>
  <c r="B316" i="51" s="1"/>
  <c r="F345" i="49"/>
  <c r="M355" i="49"/>
  <c r="H355" i="49"/>
  <c r="B317" i="51" s="1"/>
  <c r="F346" i="49"/>
  <c r="M356" i="49"/>
  <c r="H356" i="49"/>
  <c r="B318" i="51" s="1"/>
  <c r="F347" i="49"/>
  <c r="M357" i="49"/>
  <c r="H357" i="49"/>
  <c r="F348" i="49"/>
  <c r="M358" i="49"/>
  <c r="H358" i="49"/>
  <c r="B320" i="51" s="1"/>
  <c r="F349" i="49"/>
  <c r="M359" i="49"/>
  <c r="E321" i="51" s="1"/>
  <c r="H359" i="49"/>
  <c r="B321" i="51" s="1"/>
  <c r="F350" i="49"/>
  <c r="M360" i="49"/>
  <c r="H360" i="49"/>
  <c r="F351" i="49"/>
  <c r="M361" i="49"/>
  <c r="E323" i="51" s="1"/>
  <c r="H361" i="49"/>
  <c r="F352" i="49"/>
  <c r="M362" i="49"/>
  <c r="H362" i="49"/>
  <c r="F353" i="49"/>
  <c r="M363" i="49"/>
  <c r="E325" i="51" s="1"/>
  <c r="H363" i="49"/>
  <c r="F354" i="49"/>
  <c r="M364" i="49"/>
  <c r="H364" i="49"/>
  <c r="B326" i="51" s="1"/>
  <c r="F355" i="49"/>
  <c r="M365" i="49"/>
  <c r="H365" i="49"/>
  <c r="F356" i="49"/>
  <c r="M366" i="49"/>
  <c r="H366" i="49"/>
  <c r="B328" i="51" s="1"/>
  <c r="F357" i="49"/>
  <c r="M367" i="49"/>
  <c r="E329" i="51" s="1"/>
  <c r="H367" i="49"/>
  <c r="B329" i="51" s="1"/>
  <c r="F358" i="49"/>
  <c r="M368" i="49"/>
  <c r="H368" i="49"/>
  <c r="F359" i="49"/>
  <c r="M369" i="49"/>
  <c r="E331" i="51" s="1"/>
  <c r="H369" i="49"/>
  <c r="F360" i="49"/>
  <c r="M370" i="49"/>
  <c r="E332" i="51" s="1"/>
  <c r="H370" i="49"/>
  <c r="F361" i="49"/>
  <c r="M371" i="49"/>
  <c r="I371" i="49" s="1"/>
  <c r="H371" i="49"/>
  <c r="F362" i="49"/>
  <c r="M372" i="49"/>
  <c r="H372" i="49"/>
  <c r="B334" i="51" s="1"/>
  <c r="F363" i="49"/>
  <c r="M373" i="49"/>
  <c r="H373" i="49"/>
  <c r="F364" i="49"/>
  <c r="M374" i="49"/>
  <c r="H374" i="49"/>
  <c r="B336" i="51" s="1"/>
  <c r="F365" i="49"/>
  <c r="M375" i="49"/>
  <c r="E337" i="51" s="1"/>
  <c r="H375" i="49"/>
  <c r="B337" i="51" s="1"/>
  <c r="B366" i="49"/>
  <c r="F366" i="49"/>
  <c r="M376" i="49"/>
  <c r="E338" i="51" s="1"/>
  <c r="H376" i="49"/>
  <c r="F367" i="49"/>
  <c r="M377" i="49"/>
  <c r="H377" i="49"/>
  <c r="B339" i="51" s="1"/>
  <c r="F368" i="49"/>
  <c r="M378" i="49"/>
  <c r="I378" i="49" s="1"/>
  <c r="H378" i="49"/>
  <c r="F369" i="49"/>
  <c r="M379" i="49"/>
  <c r="H379" i="49"/>
  <c r="B341" i="51" s="1"/>
  <c r="F370" i="49"/>
  <c r="M380" i="49"/>
  <c r="E342" i="51" s="1"/>
  <c r="H380" i="49"/>
  <c r="B342" i="51" s="1"/>
  <c r="F371" i="49"/>
  <c r="M381" i="49"/>
  <c r="E343" i="51" s="1"/>
  <c r="H381" i="49"/>
  <c r="F372" i="49"/>
  <c r="M382" i="49"/>
  <c r="E344" i="51" s="1"/>
  <c r="H382" i="49"/>
  <c r="F373" i="49"/>
  <c r="M383" i="49"/>
  <c r="E345" i="51" s="1"/>
  <c r="H383" i="49"/>
  <c r="F374" i="49"/>
  <c r="M384" i="49"/>
  <c r="H384" i="49"/>
  <c r="F375" i="49"/>
  <c r="M385" i="49"/>
  <c r="E347" i="51" s="1"/>
  <c r="H385" i="49"/>
  <c r="B347" i="51" s="1"/>
  <c r="F376" i="49"/>
  <c r="M386" i="49"/>
  <c r="H386" i="49"/>
  <c r="I386" i="49"/>
  <c r="F377" i="49"/>
  <c r="M387" i="49"/>
  <c r="H387" i="49"/>
  <c r="F378" i="49"/>
  <c r="M388" i="49"/>
  <c r="E350" i="51" s="1"/>
  <c r="H388" i="49"/>
  <c r="F379" i="49"/>
  <c r="M389" i="49"/>
  <c r="H389" i="49"/>
  <c r="F380" i="49"/>
  <c r="M390" i="49"/>
  <c r="H390" i="49"/>
  <c r="F381" i="49"/>
  <c r="M391" i="49"/>
  <c r="H391" i="49"/>
  <c r="F382" i="49"/>
  <c r="M392" i="49"/>
  <c r="H392" i="49"/>
  <c r="F383" i="49"/>
  <c r="M393" i="49"/>
  <c r="E355" i="51" s="1"/>
  <c r="H393" i="49"/>
  <c r="F384" i="49"/>
  <c r="M394" i="49"/>
  <c r="H394" i="49"/>
  <c r="I394" i="49" s="1"/>
  <c r="F385" i="49"/>
  <c r="M395" i="49"/>
  <c r="E357" i="51" s="1"/>
  <c r="H395" i="49"/>
  <c r="F386" i="49"/>
  <c r="M396" i="49"/>
  <c r="E358" i="51" s="1"/>
  <c r="H396" i="49"/>
  <c r="F387" i="49"/>
  <c r="M397" i="49"/>
  <c r="E359" i="51" s="1"/>
  <c r="H397" i="49"/>
  <c r="F388" i="49"/>
  <c r="M398" i="49"/>
  <c r="H398" i="49"/>
  <c r="B360" i="51" s="1"/>
  <c r="F389" i="49"/>
  <c r="M399" i="49"/>
  <c r="E361" i="51" s="1"/>
  <c r="H399" i="49"/>
  <c r="F390" i="49"/>
  <c r="M400" i="49"/>
  <c r="H400" i="49"/>
  <c r="B362" i="51" s="1"/>
  <c r="F391" i="49"/>
  <c r="M401" i="49"/>
  <c r="E363" i="51" s="1"/>
  <c r="H401" i="49"/>
  <c r="B363" i="51" s="1"/>
  <c r="F392" i="49"/>
  <c r="M402" i="49"/>
  <c r="H402" i="49"/>
  <c r="F393" i="49"/>
  <c r="M403" i="49"/>
  <c r="E365" i="51" s="1"/>
  <c r="H403" i="49"/>
  <c r="F394" i="49"/>
  <c r="M404" i="49"/>
  <c r="H404" i="49"/>
  <c r="F395" i="49"/>
  <c r="M405" i="49"/>
  <c r="E367" i="51" s="1"/>
  <c r="H405" i="49"/>
  <c r="B396" i="49"/>
  <c r="F396" i="49"/>
  <c r="M406" i="49"/>
  <c r="H406" i="49"/>
  <c r="B368" i="51" s="1"/>
  <c r="F397" i="49"/>
  <c r="M407" i="49"/>
  <c r="H407" i="49"/>
  <c r="F398" i="49"/>
  <c r="M408" i="49"/>
  <c r="H408" i="49"/>
  <c r="B370" i="51" s="1"/>
  <c r="F399" i="49"/>
  <c r="M409" i="49"/>
  <c r="H409" i="49"/>
  <c r="F400" i="49"/>
  <c r="M410" i="49"/>
  <c r="H410" i="49"/>
  <c r="F401" i="49"/>
  <c r="M411" i="49"/>
  <c r="E373" i="51" s="1"/>
  <c r="H411" i="49"/>
  <c r="B373" i="51" s="1"/>
  <c r="F402" i="49"/>
  <c r="M412" i="49"/>
  <c r="H412" i="49"/>
  <c r="F403" i="49"/>
  <c r="M413" i="49"/>
  <c r="E375" i="51" s="1"/>
  <c r="H413" i="49"/>
  <c r="F404" i="49"/>
  <c r="M414" i="49"/>
  <c r="E376" i="51" s="1"/>
  <c r="H414" i="49"/>
  <c r="F405" i="49"/>
  <c r="M415" i="49"/>
  <c r="E377" i="51" s="1"/>
  <c r="H415" i="49"/>
  <c r="F406" i="49"/>
  <c r="M416" i="49"/>
  <c r="H416" i="49"/>
  <c r="B378" i="51" s="1"/>
  <c r="F407" i="49"/>
  <c r="M417" i="49"/>
  <c r="E379" i="51" s="1"/>
  <c r="H417" i="49"/>
  <c r="F408" i="49"/>
  <c r="F409" i="49"/>
  <c r="F410" i="49"/>
  <c r="F411" i="49"/>
  <c r="F412" i="49"/>
  <c r="F413" i="49"/>
  <c r="F414" i="49"/>
  <c r="F415" i="49"/>
  <c r="F416" i="49"/>
  <c r="F417" i="49"/>
  <c r="F418" i="49" s="1"/>
  <c r="D418" i="49"/>
  <c r="E418" i="49"/>
  <c r="G418" i="49"/>
  <c r="G419" i="49"/>
  <c r="J432" i="49"/>
  <c r="B14" i="51"/>
  <c r="E14" i="51"/>
  <c r="F14" i="51"/>
  <c r="E15" i="51"/>
  <c r="F15" i="51"/>
  <c r="B16" i="51"/>
  <c r="F16" i="51"/>
  <c r="E17" i="51"/>
  <c r="F17" i="51"/>
  <c r="B18" i="51"/>
  <c r="F18" i="51"/>
  <c r="E19" i="51"/>
  <c r="F19" i="51"/>
  <c r="B20" i="51"/>
  <c r="F20" i="51"/>
  <c r="F21" i="51"/>
  <c r="B22" i="51"/>
  <c r="E22" i="51"/>
  <c r="F22" i="51"/>
  <c r="E23" i="51"/>
  <c r="F23" i="51"/>
  <c r="B24" i="51"/>
  <c r="F24" i="51"/>
  <c r="E25" i="51"/>
  <c r="F25" i="51"/>
  <c r="B26" i="51"/>
  <c r="E26" i="51"/>
  <c r="F26" i="51"/>
  <c r="F27" i="51"/>
  <c r="B28" i="51"/>
  <c r="E28" i="51"/>
  <c r="F28" i="51"/>
  <c r="B29" i="51"/>
  <c r="E29" i="51"/>
  <c r="F29" i="51"/>
  <c r="B30" i="51"/>
  <c r="E30" i="51"/>
  <c r="F30" i="51"/>
  <c r="E31" i="51"/>
  <c r="F31" i="51"/>
  <c r="B32" i="51"/>
  <c r="E32" i="51"/>
  <c r="F32" i="51"/>
  <c r="B33" i="51"/>
  <c r="E33" i="51"/>
  <c r="F33" i="51"/>
  <c r="B34" i="51"/>
  <c r="E34" i="51"/>
  <c r="F34" i="51"/>
  <c r="B35" i="51"/>
  <c r="F35" i="51"/>
  <c r="E36" i="51"/>
  <c r="F36" i="51"/>
  <c r="E37" i="51"/>
  <c r="F37" i="51"/>
  <c r="B38" i="51"/>
  <c r="F38" i="51"/>
  <c r="B39" i="51"/>
  <c r="F39" i="51"/>
  <c r="B40" i="51"/>
  <c r="E40" i="51"/>
  <c r="F40" i="51"/>
  <c r="E41" i="51"/>
  <c r="F41" i="51"/>
  <c r="B42" i="51"/>
  <c r="F42" i="51"/>
  <c r="B43" i="51"/>
  <c r="E43" i="51"/>
  <c r="F43" i="51"/>
  <c r="F44" i="51"/>
  <c r="B45" i="51"/>
  <c r="E45" i="51"/>
  <c r="F45" i="51"/>
  <c r="B46" i="51"/>
  <c r="F46" i="51"/>
  <c r="B47" i="51"/>
  <c r="F47" i="51"/>
  <c r="B48" i="51"/>
  <c r="E48" i="51"/>
  <c r="F48" i="51"/>
  <c r="B49" i="51"/>
  <c r="E49" i="51"/>
  <c r="F49" i="51"/>
  <c r="F50" i="51"/>
  <c r="B51" i="51"/>
  <c r="E51" i="51"/>
  <c r="F51" i="51"/>
  <c r="E52" i="51"/>
  <c r="F52" i="51"/>
  <c r="E53" i="51"/>
  <c r="F53" i="51"/>
  <c r="B54" i="51"/>
  <c r="F54" i="51"/>
  <c r="B55" i="51"/>
  <c r="F55" i="51"/>
  <c r="E56" i="51"/>
  <c r="F56" i="51"/>
  <c r="E57" i="51"/>
  <c r="F57" i="51"/>
  <c r="B58" i="51"/>
  <c r="E58" i="51"/>
  <c r="F58" i="51"/>
  <c r="B59" i="51"/>
  <c r="E59" i="51"/>
  <c r="F59" i="51"/>
  <c r="B60" i="51"/>
  <c r="F60" i="51"/>
  <c r="E61" i="51"/>
  <c r="F61" i="51"/>
  <c r="B62" i="51"/>
  <c r="E62" i="51"/>
  <c r="F62" i="51"/>
  <c r="B63" i="51"/>
  <c r="E63" i="51"/>
  <c r="F63" i="51"/>
  <c r="B64" i="51"/>
  <c r="E64" i="51"/>
  <c r="F64" i="51"/>
  <c r="B65" i="51"/>
  <c r="F65" i="51"/>
  <c r="B66" i="51"/>
  <c r="F66" i="51"/>
  <c r="E67" i="51"/>
  <c r="F67" i="51"/>
  <c r="B68" i="51"/>
  <c r="E68" i="51"/>
  <c r="F68" i="51"/>
  <c r="B69" i="51"/>
  <c r="F69" i="51"/>
  <c r="F70" i="51"/>
  <c r="B71" i="51"/>
  <c r="E71" i="51"/>
  <c r="F71" i="51"/>
  <c r="B72" i="51"/>
  <c r="E72" i="51"/>
  <c r="F72" i="51"/>
  <c r="B73" i="51"/>
  <c r="F73" i="51"/>
  <c r="B74" i="51"/>
  <c r="E74" i="51"/>
  <c r="F74" i="51"/>
  <c r="B75" i="51"/>
  <c r="E75" i="51"/>
  <c r="F75" i="51"/>
  <c r="B76" i="51"/>
  <c r="F76" i="51"/>
  <c r="E77" i="51"/>
  <c r="F77" i="51"/>
  <c r="E78" i="51"/>
  <c r="F78" i="51"/>
  <c r="B79" i="51"/>
  <c r="E79" i="51"/>
  <c r="F79" i="51"/>
  <c r="B80" i="51"/>
  <c r="F80" i="51"/>
  <c r="F81" i="51"/>
  <c r="B82" i="51"/>
  <c r="E82" i="51"/>
  <c r="F82" i="51"/>
  <c r="B83" i="51"/>
  <c r="E83" i="51"/>
  <c r="F83" i="51"/>
  <c r="B84" i="51"/>
  <c r="F84" i="51"/>
  <c r="B85" i="51"/>
  <c r="E85" i="51"/>
  <c r="F85" i="51"/>
  <c r="F86" i="51"/>
  <c r="B87" i="51"/>
  <c r="F87" i="51"/>
  <c r="B88" i="51"/>
  <c r="E88" i="51"/>
  <c r="F88" i="51"/>
  <c r="B89" i="51"/>
  <c r="F89" i="51"/>
  <c r="F90" i="51"/>
  <c r="E91" i="51"/>
  <c r="F91" i="51"/>
  <c r="B92" i="51"/>
  <c r="E92" i="51"/>
  <c r="F92" i="51"/>
  <c r="B93" i="51"/>
  <c r="E93" i="51"/>
  <c r="F93" i="51"/>
  <c r="B94" i="51"/>
  <c r="F94" i="51"/>
  <c r="B95" i="51"/>
  <c r="E95" i="51"/>
  <c r="F95" i="51"/>
  <c r="E96" i="51"/>
  <c r="F96" i="51"/>
  <c r="B97" i="51"/>
  <c r="E97" i="51"/>
  <c r="F97" i="51"/>
  <c r="B98" i="51"/>
  <c r="F98" i="51"/>
  <c r="F99" i="51"/>
  <c r="B100" i="51"/>
  <c r="E100" i="51"/>
  <c r="F100" i="51"/>
  <c r="B101" i="51"/>
  <c r="E101" i="51"/>
  <c r="F101" i="51"/>
  <c r="B102" i="51"/>
  <c r="F102" i="51"/>
  <c r="B103" i="51"/>
  <c r="E103" i="51"/>
  <c r="F103" i="51"/>
  <c r="B104" i="51"/>
  <c r="E104" i="51"/>
  <c r="F104" i="51"/>
  <c r="E105" i="51"/>
  <c r="F105" i="51"/>
  <c r="B106" i="51"/>
  <c r="F106" i="51"/>
  <c r="E107" i="51"/>
  <c r="F107" i="51"/>
  <c r="B108" i="51"/>
  <c r="E108" i="51"/>
  <c r="F108" i="51"/>
  <c r="E109" i="51"/>
  <c r="F109" i="51"/>
  <c r="B110" i="51"/>
  <c r="E110" i="51"/>
  <c r="F110" i="51"/>
  <c r="E111" i="51"/>
  <c r="F111" i="51"/>
  <c r="E112" i="51"/>
  <c r="F112" i="51"/>
  <c r="E113" i="51"/>
  <c r="F113" i="51"/>
  <c r="B114" i="51"/>
  <c r="F114" i="51"/>
  <c r="F115" i="51"/>
  <c r="B116" i="51"/>
  <c r="F116" i="51"/>
  <c r="B117" i="51"/>
  <c r="E117" i="51"/>
  <c r="F117" i="51"/>
  <c r="B118" i="51"/>
  <c r="F118" i="51"/>
  <c r="E119" i="51"/>
  <c r="F119" i="51"/>
  <c r="E120" i="51"/>
  <c r="F120" i="51"/>
  <c r="B121" i="51"/>
  <c r="E121" i="51"/>
  <c r="F121" i="51"/>
  <c r="B122" i="51"/>
  <c r="E122" i="51"/>
  <c r="F122" i="51"/>
  <c r="B123" i="51"/>
  <c r="F123" i="51"/>
  <c r="B124" i="51"/>
  <c r="F124" i="51"/>
  <c r="B125" i="51"/>
  <c r="E125" i="51"/>
  <c r="F125" i="51"/>
  <c r="B126" i="51"/>
  <c r="E126" i="51"/>
  <c r="F126" i="51"/>
  <c r="E127" i="51"/>
  <c r="F127" i="51"/>
  <c r="B128" i="51"/>
  <c r="F128" i="51"/>
  <c r="E129" i="51"/>
  <c r="F129" i="51"/>
  <c r="E130" i="51"/>
  <c r="F130" i="51"/>
  <c r="B131" i="51"/>
  <c r="E131" i="51"/>
  <c r="F131" i="51"/>
  <c r="B132" i="51"/>
  <c r="F132" i="51"/>
  <c r="E133" i="51"/>
  <c r="F133" i="51"/>
  <c r="B134" i="51"/>
  <c r="E134" i="51"/>
  <c r="F134" i="51"/>
  <c r="E135" i="51"/>
  <c r="F135" i="51"/>
  <c r="B136" i="51"/>
  <c r="F136" i="51"/>
  <c r="B137" i="51"/>
  <c r="E137" i="51"/>
  <c r="F137" i="51"/>
  <c r="F138" i="51"/>
  <c r="B139" i="51"/>
  <c r="F139" i="51"/>
  <c r="B140" i="51"/>
  <c r="E140" i="51"/>
  <c r="F140" i="51"/>
  <c r="B141" i="51"/>
  <c r="F141" i="51"/>
  <c r="B142" i="51"/>
  <c r="E142" i="51"/>
  <c r="F142" i="51"/>
  <c r="E143" i="51"/>
  <c r="F143" i="51"/>
  <c r="E144" i="51"/>
  <c r="F144" i="51"/>
  <c r="B145" i="51"/>
  <c r="E145" i="51"/>
  <c r="F145" i="51"/>
  <c r="E146" i="51"/>
  <c r="F146" i="51"/>
  <c r="B147" i="51"/>
  <c r="F147" i="51"/>
  <c r="B148" i="51"/>
  <c r="E148" i="51"/>
  <c r="F148" i="51"/>
  <c r="B149" i="51"/>
  <c r="F149" i="51"/>
  <c r="B150" i="51"/>
  <c r="E150" i="51"/>
  <c r="F150" i="51"/>
  <c r="E151" i="51"/>
  <c r="F151" i="51"/>
  <c r="E152" i="51"/>
  <c r="F152" i="51"/>
  <c r="B153" i="51"/>
  <c r="E153" i="51"/>
  <c r="F153" i="51"/>
  <c r="E154" i="51"/>
  <c r="F154" i="51"/>
  <c r="B155" i="51"/>
  <c r="E155" i="51"/>
  <c r="F155" i="51"/>
  <c r="B156" i="51"/>
  <c r="F156" i="51"/>
  <c r="B157" i="51"/>
  <c r="F157" i="51"/>
  <c r="B158" i="51"/>
  <c r="E158" i="51"/>
  <c r="F158" i="51"/>
  <c r="B159" i="51"/>
  <c r="E159" i="51"/>
  <c r="F159" i="51"/>
  <c r="B160" i="51"/>
  <c r="E160" i="51"/>
  <c r="F160" i="51"/>
  <c r="B161" i="51"/>
  <c r="E161" i="51"/>
  <c r="F161" i="51"/>
  <c r="E162" i="51"/>
  <c r="F162" i="51"/>
  <c r="B163" i="51"/>
  <c r="E163" i="51"/>
  <c r="F163" i="51"/>
  <c r="B164" i="51"/>
  <c r="F164" i="51"/>
  <c r="B165" i="51"/>
  <c r="F165" i="51"/>
  <c r="B166" i="51"/>
  <c r="E166" i="51"/>
  <c r="F166" i="51"/>
  <c r="B167" i="51"/>
  <c r="E167" i="51"/>
  <c r="F167" i="51"/>
  <c r="B168" i="51"/>
  <c r="E168" i="51"/>
  <c r="F168" i="51"/>
  <c r="E169" i="51"/>
  <c r="F169" i="51"/>
  <c r="B170" i="51"/>
  <c r="F170" i="51"/>
  <c r="E171" i="51"/>
  <c r="F171" i="51"/>
  <c r="B172" i="51"/>
  <c r="F172" i="51"/>
  <c r="B173" i="51"/>
  <c r="E173" i="51"/>
  <c r="F173" i="51"/>
  <c r="B174" i="51"/>
  <c r="E174" i="51"/>
  <c r="F174" i="51"/>
  <c r="E175" i="51"/>
  <c r="F175" i="51"/>
  <c r="B176" i="51"/>
  <c r="E176" i="51"/>
  <c r="F176" i="51"/>
  <c r="B177" i="51"/>
  <c r="E177" i="51"/>
  <c r="F177" i="51"/>
  <c r="B178" i="51"/>
  <c r="F178" i="51"/>
  <c r="B179" i="51"/>
  <c r="F179" i="51"/>
  <c r="E180" i="51"/>
  <c r="F180" i="51"/>
  <c r="B181" i="51"/>
  <c r="E181" i="51"/>
  <c r="F181" i="51"/>
  <c r="E182" i="51"/>
  <c r="F182" i="51"/>
  <c r="F183" i="51"/>
  <c r="B184" i="51"/>
  <c r="E184" i="51"/>
  <c r="F184" i="51"/>
  <c r="E185" i="51"/>
  <c r="F185" i="51"/>
  <c r="B186" i="51"/>
  <c r="E186" i="51"/>
  <c r="F186" i="51"/>
  <c r="B187" i="51"/>
  <c r="E187" i="51"/>
  <c r="F187" i="51"/>
  <c r="F188" i="51"/>
  <c r="E189" i="51"/>
  <c r="F189" i="51"/>
  <c r="B190" i="51"/>
  <c r="E190" i="51"/>
  <c r="F190" i="51"/>
  <c r="F191" i="51"/>
  <c r="E192" i="51"/>
  <c r="F192" i="51"/>
  <c r="E193" i="51"/>
  <c r="F193" i="51"/>
  <c r="E194" i="51"/>
  <c r="F194" i="51"/>
  <c r="B195" i="51"/>
  <c r="E195" i="51"/>
  <c r="F195" i="51"/>
  <c r="B196" i="51"/>
  <c r="F196" i="51"/>
  <c r="B197" i="51"/>
  <c r="E197" i="51"/>
  <c r="F197" i="51"/>
  <c r="E198" i="51"/>
  <c r="F198" i="51"/>
  <c r="E199" i="51"/>
  <c r="F199" i="51"/>
  <c r="E200" i="51"/>
  <c r="F200" i="51"/>
  <c r="F201" i="51"/>
  <c r="B202" i="51"/>
  <c r="E202" i="51"/>
  <c r="F202" i="51"/>
  <c r="B203" i="51"/>
  <c r="F203" i="51"/>
  <c r="B204" i="51"/>
  <c r="E204" i="51"/>
  <c r="F204" i="51"/>
  <c r="B205" i="51"/>
  <c r="F205" i="51"/>
  <c r="E206" i="51"/>
  <c r="F206" i="51"/>
  <c r="B207" i="51"/>
  <c r="E207" i="51"/>
  <c r="F207" i="51"/>
  <c r="E208" i="51"/>
  <c r="F208" i="51"/>
  <c r="F209" i="51"/>
  <c r="B210" i="51"/>
  <c r="E210" i="51"/>
  <c r="F210" i="51"/>
  <c r="B211" i="51"/>
  <c r="F211" i="51"/>
  <c r="B212" i="51"/>
  <c r="F212" i="51"/>
  <c r="B213" i="51"/>
  <c r="F213" i="51"/>
  <c r="E214" i="51"/>
  <c r="F214" i="51"/>
  <c r="B215" i="51"/>
  <c r="E215" i="51"/>
  <c r="F215" i="51"/>
  <c r="B216" i="51"/>
  <c r="E216" i="51"/>
  <c r="F216" i="51"/>
  <c r="B217" i="51"/>
  <c r="F217" i="51"/>
  <c r="B218" i="51"/>
  <c r="F218" i="51"/>
  <c r="E219" i="51"/>
  <c r="F219" i="51"/>
  <c r="B220" i="51"/>
  <c r="E220" i="51"/>
  <c r="F220" i="51"/>
  <c r="E221" i="51"/>
  <c r="F221" i="51"/>
  <c r="F222" i="51"/>
  <c r="B223" i="51"/>
  <c r="E223" i="51"/>
  <c r="F223" i="51"/>
  <c r="B224" i="51"/>
  <c r="E224" i="51"/>
  <c r="F224" i="51"/>
  <c r="B225" i="51"/>
  <c r="F225" i="51"/>
  <c r="B226" i="51"/>
  <c r="F226" i="51"/>
  <c r="E227" i="51"/>
  <c r="F227" i="51"/>
  <c r="B228" i="51"/>
  <c r="E228" i="51"/>
  <c r="F228" i="51"/>
  <c r="E229" i="51"/>
  <c r="F229" i="51"/>
  <c r="F230" i="51"/>
  <c r="B231" i="51"/>
  <c r="E231" i="51"/>
  <c r="F231" i="51"/>
  <c r="B232" i="51"/>
  <c r="E232" i="51"/>
  <c r="F232" i="51"/>
  <c r="B233" i="51"/>
  <c r="F233" i="51"/>
  <c r="B234" i="51"/>
  <c r="F234" i="51"/>
  <c r="E235" i="51"/>
  <c r="F235" i="51"/>
  <c r="B236" i="51"/>
  <c r="E236" i="51"/>
  <c r="F236" i="51"/>
  <c r="B237" i="51"/>
  <c r="F237" i="51"/>
  <c r="B238" i="51"/>
  <c r="F238" i="51"/>
  <c r="B239" i="51"/>
  <c r="E239" i="51"/>
  <c r="F239" i="51"/>
  <c r="E240" i="51"/>
  <c r="F240" i="51"/>
  <c r="B241" i="51"/>
  <c r="E241" i="51"/>
  <c r="F241" i="51"/>
  <c r="B242" i="51"/>
  <c r="E242" i="51"/>
  <c r="F242" i="51"/>
  <c r="F243" i="51"/>
  <c r="B244" i="51"/>
  <c r="E244" i="51"/>
  <c r="F244" i="51"/>
  <c r="B245" i="51"/>
  <c r="F245" i="51"/>
  <c r="B246" i="51"/>
  <c r="E246" i="51"/>
  <c r="F246" i="51"/>
  <c r="B247" i="51"/>
  <c r="E247" i="51"/>
  <c r="F247" i="51"/>
  <c r="F248" i="51"/>
  <c r="B249" i="51"/>
  <c r="E249" i="51"/>
  <c r="F249" i="51"/>
  <c r="B250" i="51"/>
  <c r="F250" i="51"/>
  <c r="B251" i="51"/>
  <c r="F251" i="51"/>
  <c r="B252" i="51"/>
  <c r="E252" i="51"/>
  <c r="F252" i="51"/>
  <c r="E253" i="51"/>
  <c r="F253" i="51"/>
  <c r="B254" i="51"/>
  <c r="E254" i="51"/>
  <c r="F254" i="51"/>
  <c r="B255" i="51"/>
  <c r="E255" i="51"/>
  <c r="F255" i="51"/>
  <c r="F256" i="51"/>
  <c r="B257" i="51"/>
  <c r="E257" i="51"/>
  <c r="F257" i="51"/>
  <c r="B258" i="51"/>
  <c r="F258" i="51"/>
  <c r="B259" i="51"/>
  <c r="F259" i="51"/>
  <c r="B260" i="51"/>
  <c r="E260" i="51"/>
  <c r="F260" i="51"/>
  <c r="E261" i="51"/>
  <c r="F261" i="51"/>
  <c r="E262" i="51"/>
  <c r="F262" i="51"/>
  <c r="B263" i="51"/>
  <c r="E263" i="51"/>
  <c r="F263" i="51"/>
  <c r="B264" i="51"/>
  <c r="F264" i="51"/>
  <c r="B265" i="51"/>
  <c r="E265" i="51"/>
  <c r="F265" i="51"/>
  <c r="B266" i="51"/>
  <c r="E266" i="51"/>
  <c r="F266" i="51"/>
  <c r="B267" i="51"/>
  <c r="E267" i="51"/>
  <c r="F267" i="51"/>
  <c r="B268" i="51"/>
  <c r="E268" i="51"/>
  <c r="F268" i="51"/>
  <c r="F269" i="51"/>
  <c r="E270" i="51"/>
  <c r="F270" i="51"/>
  <c r="B271" i="51"/>
  <c r="E271" i="51"/>
  <c r="F271" i="51"/>
  <c r="B272" i="51"/>
  <c r="F272" i="51"/>
  <c r="B273" i="51"/>
  <c r="E273" i="51"/>
  <c r="F273" i="51"/>
  <c r="E274" i="51"/>
  <c r="F274" i="51"/>
  <c r="B275" i="51"/>
  <c r="E275" i="51"/>
  <c r="F275" i="51"/>
  <c r="B276" i="51"/>
  <c r="E276" i="51"/>
  <c r="F276" i="51"/>
  <c r="B277" i="51"/>
  <c r="F277" i="51"/>
  <c r="B278" i="51"/>
  <c r="E278" i="51"/>
  <c r="F278" i="51"/>
  <c r="E279" i="51"/>
  <c r="F279" i="51"/>
  <c r="B280" i="51"/>
  <c r="E280" i="51"/>
  <c r="F280" i="51"/>
  <c r="B281" i="51"/>
  <c r="E281" i="51"/>
  <c r="F281" i="51"/>
  <c r="F282" i="51"/>
  <c r="B283" i="51"/>
  <c r="E283" i="51"/>
  <c r="F283" i="51"/>
  <c r="B284" i="51"/>
  <c r="E284" i="51"/>
  <c r="F284" i="51"/>
  <c r="B285" i="51"/>
  <c r="F285" i="51"/>
  <c r="B286" i="51"/>
  <c r="E286" i="51"/>
  <c r="F286" i="51"/>
  <c r="B287" i="51"/>
  <c r="E287" i="51"/>
  <c r="F287" i="51"/>
  <c r="B288" i="51"/>
  <c r="E288" i="51"/>
  <c r="F288" i="51"/>
  <c r="B289" i="51"/>
  <c r="E289" i="51"/>
  <c r="F289" i="51"/>
  <c r="B290" i="51"/>
  <c r="F290" i="51"/>
  <c r="B291" i="51"/>
  <c r="E291" i="51"/>
  <c r="F291" i="51"/>
  <c r="B292" i="51"/>
  <c r="E292" i="51"/>
  <c r="F292" i="51"/>
  <c r="B293" i="51"/>
  <c r="F293" i="51"/>
  <c r="B294" i="51"/>
  <c r="E294" i="51"/>
  <c r="F294" i="51"/>
  <c r="B295" i="51"/>
  <c r="E295" i="51"/>
  <c r="F295" i="51"/>
  <c r="B296" i="51"/>
  <c r="E296" i="51"/>
  <c r="F296" i="51"/>
  <c r="B297" i="51"/>
  <c r="E297" i="51"/>
  <c r="F297" i="51"/>
  <c r="B298" i="51"/>
  <c r="F298" i="51"/>
  <c r="B299" i="51"/>
  <c r="E299" i="51"/>
  <c r="F299" i="51"/>
  <c r="B300" i="51"/>
  <c r="E300" i="51"/>
  <c r="F300" i="51"/>
  <c r="B301" i="51"/>
  <c r="F301" i="51"/>
  <c r="B302" i="51"/>
  <c r="E302" i="51"/>
  <c r="F302" i="51"/>
  <c r="F303" i="51"/>
  <c r="E304" i="51"/>
  <c r="F304" i="51"/>
  <c r="B305" i="51"/>
  <c r="E305" i="51"/>
  <c r="F305" i="51"/>
  <c r="B306" i="51"/>
  <c r="F306" i="51"/>
  <c r="B307" i="51"/>
  <c r="E307" i="51"/>
  <c r="F307" i="51"/>
  <c r="E308" i="51"/>
  <c r="F308" i="51"/>
  <c r="E309" i="51"/>
  <c r="F309" i="51"/>
  <c r="B310" i="51"/>
  <c r="E310" i="51"/>
  <c r="F310" i="51"/>
  <c r="B311" i="51"/>
  <c r="E311" i="51"/>
  <c r="F311" i="51"/>
  <c r="B312" i="51"/>
  <c r="E312" i="51"/>
  <c r="F312" i="51"/>
  <c r="E313" i="51"/>
  <c r="F313" i="51"/>
  <c r="B314" i="51"/>
  <c r="E314" i="51"/>
  <c r="F314" i="51"/>
  <c r="B315" i="51"/>
  <c r="E315" i="51"/>
  <c r="F315" i="51"/>
  <c r="E316" i="51"/>
  <c r="F316" i="51"/>
  <c r="E317" i="51"/>
  <c r="F317" i="51"/>
  <c r="E318" i="51"/>
  <c r="F318" i="51"/>
  <c r="B319" i="51"/>
  <c r="E319" i="51"/>
  <c r="F319" i="51"/>
  <c r="E320" i="51"/>
  <c r="F320" i="51"/>
  <c r="F321" i="51"/>
  <c r="B322" i="51"/>
  <c r="E322" i="51"/>
  <c r="F322" i="51"/>
  <c r="B323" i="51"/>
  <c r="F323" i="51"/>
  <c r="B324" i="51"/>
  <c r="E324" i="51"/>
  <c r="F324" i="51"/>
  <c r="B325" i="51"/>
  <c r="F325" i="51"/>
  <c r="E326" i="51"/>
  <c r="F326" i="51"/>
  <c r="B327" i="51"/>
  <c r="E327" i="51"/>
  <c r="F327" i="51"/>
  <c r="E328" i="51"/>
  <c r="F328" i="51"/>
  <c r="F329" i="51"/>
  <c r="B330" i="51"/>
  <c r="E330" i="51"/>
  <c r="F330" i="51"/>
  <c r="B331" i="51"/>
  <c r="F331" i="51"/>
  <c r="B332" i="51"/>
  <c r="F332" i="51"/>
  <c r="B333" i="51"/>
  <c r="F333" i="51"/>
  <c r="E334" i="51"/>
  <c r="F334" i="51"/>
  <c r="B335" i="51"/>
  <c r="E335" i="51"/>
  <c r="F335" i="51"/>
  <c r="E336" i="51"/>
  <c r="F336" i="51"/>
  <c r="F337" i="51"/>
  <c r="B338" i="51"/>
  <c r="F338" i="51"/>
  <c r="E339" i="51"/>
  <c r="F339" i="51"/>
  <c r="B340" i="51"/>
  <c r="E340" i="51"/>
  <c r="F340" i="51"/>
  <c r="E341" i="51"/>
  <c r="F341" i="51"/>
  <c r="F342" i="51"/>
  <c r="B343" i="51"/>
  <c r="F343" i="51"/>
  <c r="B344" i="51"/>
  <c r="F344" i="51"/>
  <c r="B345" i="51"/>
  <c r="F345" i="51"/>
  <c r="B346" i="51"/>
  <c r="E346" i="51"/>
  <c r="F346" i="51"/>
  <c r="F347" i="51"/>
  <c r="B348" i="51"/>
  <c r="E348" i="51"/>
  <c r="F348" i="51"/>
  <c r="B349" i="51"/>
  <c r="E349" i="51"/>
  <c r="F349" i="51"/>
  <c r="B350" i="51"/>
  <c r="F350" i="51"/>
  <c r="B351" i="51"/>
  <c r="E351" i="51"/>
  <c r="F351" i="51"/>
  <c r="B352" i="51"/>
  <c r="E352" i="51"/>
  <c r="F352" i="51"/>
  <c r="B353" i="51"/>
  <c r="E353" i="51"/>
  <c r="F353" i="51"/>
  <c r="B354" i="51"/>
  <c r="E354" i="51"/>
  <c r="F354" i="51"/>
  <c r="B355" i="51"/>
  <c r="F355" i="51"/>
  <c r="B356" i="51"/>
  <c r="E356" i="51"/>
  <c r="F356" i="51"/>
  <c r="B357" i="51"/>
  <c r="F357" i="51"/>
  <c r="B358" i="51"/>
  <c r="F358" i="51"/>
  <c r="B359" i="51"/>
  <c r="F359" i="51"/>
  <c r="E360" i="51"/>
  <c r="F360" i="51"/>
  <c r="B361" i="51"/>
  <c r="F361" i="51"/>
  <c r="E362" i="51"/>
  <c r="F362" i="51"/>
  <c r="F363" i="51"/>
  <c r="B364" i="51"/>
  <c r="E364" i="51"/>
  <c r="F364" i="51"/>
  <c r="B365" i="51"/>
  <c r="F365" i="51"/>
  <c r="B366" i="51"/>
  <c r="E366" i="51"/>
  <c r="F366" i="51"/>
  <c r="B367" i="51"/>
  <c r="F367" i="51"/>
  <c r="F368" i="51"/>
  <c r="B369" i="51"/>
  <c r="E369" i="51"/>
  <c r="F369" i="51"/>
  <c r="E370" i="51"/>
  <c r="F370" i="51"/>
  <c r="B371" i="51"/>
  <c r="E371" i="51"/>
  <c r="F371" i="51"/>
  <c r="B372" i="51"/>
  <c r="E372" i="51"/>
  <c r="F372" i="51"/>
  <c r="F373" i="51"/>
  <c r="B374" i="51"/>
  <c r="E374" i="51"/>
  <c r="F374" i="51"/>
  <c r="B375" i="51"/>
  <c r="F375" i="51"/>
  <c r="B376" i="51"/>
  <c r="F376" i="51"/>
  <c r="B377" i="51"/>
  <c r="F377" i="51"/>
  <c r="E378" i="51"/>
  <c r="F378" i="51"/>
  <c r="B379" i="51"/>
  <c r="F379" i="51"/>
  <c r="I67" i="46" l="1"/>
  <c r="E29" i="48"/>
  <c r="I59" i="46"/>
  <c r="E21" i="48"/>
  <c r="I213" i="49"/>
  <c r="B175" i="51"/>
  <c r="I406" i="49"/>
  <c r="E368" i="51"/>
  <c r="E163" i="48"/>
  <c r="I201" i="46"/>
  <c r="I137" i="46"/>
  <c r="E99" i="48"/>
  <c r="I229" i="49"/>
  <c r="E191" i="51"/>
  <c r="I307" i="49"/>
  <c r="B269" i="51"/>
  <c r="B162" i="51"/>
  <c r="I128" i="46"/>
  <c r="E90" i="48"/>
  <c r="I218" i="49"/>
  <c r="B180" i="51"/>
  <c r="I119" i="46"/>
  <c r="E81" i="48"/>
  <c r="B91" i="51"/>
  <c r="I355" i="49"/>
  <c r="I332" i="49"/>
  <c r="I303" i="49"/>
  <c r="I298" i="49"/>
  <c r="I71" i="46"/>
  <c r="E33" i="48"/>
  <c r="I63" i="46"/>
  <c r="E25" i="48"/>
  <c r="I141" i="46"/>
  <c r="E103" i="48"/>
  <c r="I124" i="46"/>
  <c r="E86" i="48"/>
  <c r="I94" i="49"/>
  <c r="B56" i="51"/>
  <c r="I244" i="46"/>
  <c r="E206" i="48"/>
  <c r="E333" i="51"/>
  <c r="B129" i="51"/>
  <c r="I399" i="49"/>
  <c r="I365" i="49"/>
  <c r="I266" i="49"/>
  <c r="I222" i="49"/>
  <c r="I175" i="49"/>
  <c r="I138" i="49"/>
  <c r="I125" i="49"/>
  <c r="I109" i="49"/>
  <c r="B309" i="51"/>
  <c r="I414" i="49"/>
  <c r="I111" i="46"/>
  <c r="I291" i="49"/>
  <c r="I233" i="49"/>
  <c r="I228" i="49"/>
  <c r="I416" i="46"/>
  <c r="I408" i="46"/>
  <c r="I329" i="46"/>
  <c r="I321" i="46"/>
  <c r="I279" i="46"/>
  <c r="I271" i="46"/>
  <c r="I150" i="49"/>
  <c r="J159" i="49" s="1"/>
  <c r="I87" i="49"/>
  <c r="I102" i="49"/>
  <c r="I81" i="49"/>
  <c r="I333" i="46"/>
  <c r="I325" i="46"/>
  <c r="I317" i="46"/>
  <c r="I304" i="46"/>
  <c r="I288" i="46"/>
  <c r="I363" i="49"/>
  <c r="I351" i="49"/>
  <c r="I346" i="49"/>
  <c r="I336" i="49"/>
  <c r="I331" i="49"/>
  <c r="I318" i="49"/>
  <c r="I185" i="49"/>
  <c r="I99" i="49"/>
  <c r="B61" i="51"/>
  <c r="E295" i="48"/>
  <c r="E202" i="48"/>
  <c r="I261" i="46"/>
  <c r="E223" i="48"/>
  <c r="I257" i="46"/>
  <c r="E219" i="48"/>
  <c r="I236" i="46"/>
  <c r="J246" i="46" s="1"/>
  <c r="E198" i="48"/>
  <c r="I93" i="46"/>
  <c r="E55" i="48"/>
  <c r="I89" i="46"/>
  <c r="E51" i="48"/>
  <c r="I85" i="46"/>
  <c r="E47" i="48"/>
  <c r="I81" i="46"/>
  <c r="E43" i="48"/>
  <c r="I77" i="46"/>
  <c r="E39" i="48"/>
  <c r="I413" i="49"/>
  <c r="I403" i="49"/>
  <c r="I398" i="49"/>
  <c r="I393" i="49"/>
  <c r="I380" i="49"/>
  <c r="I282" i="49"/>
  <c r="I270" i="49"/>
  <c r="I265" i="49"/>
  <c r="I251" i="49"/>
  <c r="I247" i="49"/>
  <c r="I79" i="49"/>
  <c r="E370" i="48"/>
  <c r="E215" i="48"/>
  <c r="E210" i="48"/>
  <c r="E190" i="48"/>
  <c r="I412" i="46"/>
  <c r="E374" i="48"/>
  <c r="I395" i="46"/>
  <c r="E357" i="48"/>
  <c r="I391" i="46"/>
  <c r="E353" i="48"/>
  <c r="I387" i="46"/>
  <c r="E349" i="48"/>
  <c r="I383" i="46"/>
  <c r="E345" i="48"/>
  <c r="I379" i="46"/>
  <c r="E341" i="48"/>
  <c r="I375" i="46"/>
  <c r="E337" i="48"/>
  <c r="I341" i="46"/>
  <c r="E303" i="48"/>
  <c r="I337" i="46"/>
  <c r="E299" i="48"/>
  <c r="I73" i="46"/>
  <c r="E35" i="48"/>
  <c r="I72" i="46"/>
  <c r="E34" i="48"/>
  <c r="I60" i="46"/>
  <c r="J70" i="46" s="1"/>
  <c r="E22" i="48"/>
  <c r="I56" i="46"/>
  <c r="E18" i="48"/>
  <c r="I138" i="46"/>
  <c r="E100" i="48"/>
  <c r="I134" i="46"/>
  <c r="E96" i="48"/>
  <c r="I129" i="46"/>
  <c r="E91" i="48"/>
  <c r="I125" i="46"/>
  <c r="E87" i="48"/>
  <c r="I121" i="46"/>
  <c r="E83" i="48"/>
  <c r="I312" i="46"/>
  <c r="E274" i="48"/>
  <c r="I308" i="46"/>
  <c r="E270" i="48"/>
  <c r="I296" i="46"/>
  <c r="E258" i="48"/>
  <c r="I190" i="46"/>
  <c r="E152" i="48"/>
  <c r="I115" i="46"/>
  <c r="E77" i="48"/>
  <c r="I416" i="49"/>
  <c r="I401" i="49"/>
  <c r="I396" i="49"/>
  <c r="I382" i="49"/>
  <c r="I377" i="49"/>
  <c r="I367" i="49"/>
  <c r="I362" i="49"/>
  <c r="I349" i="49"/>
  <c r="I334" i="49"/>
  <c r="I320" i="49"/>
  <c r="I315" i="49"/>
  <c r="I314" i="49"/>
  <c r="I301" i="49"/>
  <c r="I287" i="49"/>
  <c r="I281" i="49"/>
  <c r="I268" i="49"/>
  <c r="I254" i="49"/>
  <c r="J261" i="49" s="1"/>
  <c r="I249" i="49"/>
  <c r="I244" i="49"/>
  <c r="I231" i="49"/>
  <c r="I216" i="49"/>
  <c r="I202" i="49"/>
  <c r="J210" i="49" s="1"/>
  <c r="I183" i="49"/>
  <c r="I171" i="49"/>
  <c r="I166" i="49"/>
  <c r="J175" i="49" s="1"/>
  <c r="I152" i="49"/>
  <c r="E283" i="48"/>
  <c r="E250" i="48"/>
  <c r="E233" i="48"/>
  <c r="E73" i="48"/>
  <c r="E30" i="48"/>
  <c r="I197" i="49"/>
  <c r="I187" i="49"/>
  <c r="I182" i="49"/>
  <c r="I169" i="49"/>
  <c r="I154" i="49"/>
  <c r="I149" i="49"/>
  <c r="I127" i="49"/>
  <c r="J135" i="49" s="1"/>
  <c r="I123" i="49"/>
  <c r="I111" i="49"/>
  <c r="I97" i="49"/>
  <c r="J105" i="49" s="1"/>
  <c r="I83" i="49"/>
  <c r="I78" i="49"/>
  <c r="I65" i="49"/>
  <c r="I54" i="49"/>
  <c r="I52" i="49"/>
  <c r="I372" i="46"/>
  <c r="I368" i="46"/>
  <c r="I364" i="46"/>
  <c r="I360" i="46"/>
  <c r="I356" i="46"/>
  <c r="I352" i="46"/>
  <c r="I348" i="46"/>
  <c r="I344" i="46"/>
  <c r="I221" i="46"/>
  <c r="I217" i="46"/>
  <c r="I213" i="46"/>
  <c r="I209" i="46"/>
  <c r="I205" i="46"/>
  <c r="I103" i="46"/>
  <c r="I98" i="46"/>
  <c r="I69" i="46"/>
  <c r="I65" i="46"/>
  <c r="I61" i="46"/>
  <c r="I57" i="46"/>
  <c r="I139" i="46"/>
  <c r="I135" i="46"/>
  <c r="I130" i="46"/>
  <c r="I126" i="46"/>
  <c r="I122" i="46"/>
  <c r="I132" i="46"/>
  <c r="J142" i="46" s="1"/>
  <c r="I403" i="46"/>
  <c r="I399" i="46"/>
  <c r="I197" i="46"/>
  <c r="I193" i="46"/>
  <c r="I184" i="46"/>
  <c r="I180" i="46"/>
  <c r="I176" i="46"/>
  <c r="I172" i="46"/>
  <c r="I168" i="46"/>
  <c r="I164" i="46"/>
  <c r="J174" i="46" s="1"/>
  <c r="I159" i="46"/>
  <c r="I155" i="46"/>
  <c r="I151" i="46"/>
  <c r="I70" i="46"/>
  <c r="I66" i="46"/>
  <c r="I62" i="46"/>
  <c r="I58" i="46"/>
  <c r="I54" i="46"/>
  <c r="I52" i="46"/>
  <c r="I140" i="46"/>
  <c r="I136" i="46"/>
  <c r="I131" i="46"/>
  <c r="I127" i="46"/>
  <c r="I123" i="46"/>
  <c r="I410" i="49"/>
  <c r="I408" i="49"/>
  <c r="I390" i="49"/>
  <c r="I388" i="49"/>
  <c r="I385" i="49"/>
  <c r="I375" i="49"/>
  <c r="I373" i="49"/>
  <c r="I370" i="49"/>
  <c r="I359" i="49"/>
  <c r="I357" i="49"/>
  <c r="I354" i="49"/>
  <c r="I344" i="49"/>
  <c r="I342" i="49"/>
  <c r="I339" i="49"/>
  <c r="I328" i="49"/>
  <c r="I326" i="49"/>
  <c r="I323" i="49"/>
  <c r="I311" i="49"/>
  <c r="I309" i="49"/>
  <c r="I306" i="49"/>
  <c r="I295" i="49"/>
  <c r="I293" i="49"/>
  <c r="I290" i="49"/>
  <c r="I278" i="49"/>
  <c r="I276" i="49"/>
  <c r="J286" i="49" s="1"/>
  <c r="I273" i="49"/>
  <c r="I262" i="49"/>
  <c r="I260" i="49"/>
  <c r="I257" i="49"/>
  <c r="I241" i="49"/>
  <c r="I239" i="49"/>
  <c r="I236" i="49"/>
  <c r="I225" i="49"/>
  <c r="I223" i="49"/>
  <c r="J226" i="49" s="1"/>
  <c r="I221" i="49"/>
  <c r="I210" i="49"/>
  <c r="I208" i="49"/>
  <c r="I205" i="49"/>
  <c r="I194" i="49"/>
  <c r="I192" i="49"/>
  <c r="I190" i="49"/>
  <c r="I179" i="49"/>
  <c r="I177" i="49"/>
  <c r="I174" i="49"/>
  <c r="I163" i="49"/>
  <c r="I160" i="49"/>
  <c r="I157" i="49"/>
  <c r="I146" i="49"/>
  <c r="I144" i="49"/>
  <c r="I141" i="49"/>
  <c r="I130" i="49"/>
  <c r="I128" i="49"/>
  <c r="I126" i="49"/>
  <c r="I124" i="49"/>
  <c r="I106" i="49"/>
  <c r="I104" i="49"/>
  <c r="I91" i="49"/>
  <c r="I89" i="49"/>
  <c r="I86" i="49"/>
  <c r="I75" i="49"/>
  <c r="I73" i="49"/>
  <c r="I60" i="49"/>
  <c r="I58" i="49"/>
  <c r="I56" i="49"/>
  <c r="I53" i="46"/>
  <c r="I55" i="46"/>
  <c r="I417" i="49"/>
  <c r="I412" i="49"/>
  <c r="I409" i="49"/>
  <c r="I405" i="49"/>
  <c r="I402" i="49"/>
  <c r="I397" i="49"/>
  <c r="I392" i="49"/>
  <c r="I389" i="49"/>
  <c r="I384" i="49"/>
  <c r="I381" i="49"/>
  <c r="I376" i="49"/>
  <c r="I374" i="49"/>
  <c r="I369" i="49"/>
  <c r="I366" i="49"/>
  <c r="I361" i="49"/>
  <c r="I358" i="49"/>
  <c r="I353" i="49"/>
  <c r="I350" i="49"/>
  <c r="I345" i="49"/>
  <c r="I343" i="49"/>
  <c r="I338" i="49"/>
  <c r="I335" i="49"/>
  <c r="I330" i="49"/>
  <c r="I327" i="49"/>
  <c r="I322" i="49"/>
  <c r="I319" i="49"/>
  <c r="I313" i="49"/>
  <c r="I310" i="49"/>
  <c r="I305" i="49"/>
  <c r="I302" i="49"/>
  <c r="I297" i="49"/>
  <c r="I294" i="49"/>
  <c r="I289" i="49"/>
  <c r="I286" i="49"/>
  <c r="I280" i="49"/>
  <c r="I277" i="49"/>
  <c r="I272" i="49"/>
  <c r="I269" i="49"/>
  <c r="I264" i="49"/>
  <c r="I261" i="49"/>
  <c r="J266" i="49" s="1"/>
  <c r="I256" i="49"/>
  <c r="I253" i="49"/>
  <c r="I252" i="49"/>
  <c r="I57" i="49"/>
  <c r="I248" i="49"/>
  <c r="I243" i="49"/>
  <c r="I240" i="49"/>
  <c r="I235" i="49"/>
  <c r="J245" i="49" s="1"/>
  <c r="I232" i="49"/>
  <c r="I227" i="49"/>
  <c r="I224" i="49"/>
  <c r="I220" i="49"/>
  <c r="I217" i="49"/>
  <c r="I212" i="49"/>
  <c r="I209" i="49"/>
  <c r="I204" i="49"/>
  <c r="J211" i="49" s="1"/>
  <c r="I201" i="49"/>
  <c r="I196" i="49"/>
  <c r="I193" i="49"/>
  <c r="I189" i="49"/>
  <c r="I186" i="49"/>
  <c r="I181" i="49"/>
  <c r="I178" i="49"/>
  <c r="I173" i="49"/>
  <c r="I170" i="49"/>
  <c r="I165" i="49"/>
  <c r="I162" i="49"/>
  <c r="I161" i="49"/>
  <c r="I156" i="49"/>
  <c r="I153" i="49"/>
  <c r="I148" i="49"/>
  <c r="I145" i="49"/>
  <c r="I140" i="49"/>
  <c r="I137" i="49"/>
  <c r="I135" i="49"/>
  <c r="I133" i="49"/>
  <c r="I131" i="49"/>
  <c r="I121" i="49"/>
  <c r="I119" i="49"/>
  <c r="I117" i="49"/>
  <c r="I115" i="49"/>
  <c r="I113" i="49"/>
  <c r="I110" i="49"/>
  <c r="I108" i="49"/>
  <c r="I105" i="49"/>
  <c r="I101" i="49"/>
  <c r="I98" i="49"/>
  <c r="I93" i="49"/>
  <c r="I90" i="49"/>
  <c r="I85" i="49"/>
  <c r="I82" i="49"/>
  <c r="I77" i="49"/>
  <c r="I74" i="49"/>
  <c r="I70" i="49"/>
  <c r="I69" i="49"/>
  <c r="I62" i="49"/>
  <c r="J62" i="49" s="1"/>
  <c r="I61" i="49"/>
  <c r="I53" i="49"/>
  <c r="I410" i="46"/>
  <c r="I401" i="46"/>
  <c r="I393" i="46"/>
  <c r="I385" i="46"/>
  <c r="I377" i="46"/>
  <c r="J387" i="46" s="1"/>
  <c r="I370" i="46"/>
  <c r="I362" i="46"/>
  <c r="I354" i="46"/>
  <c r="I346" i="46"/>
  <c r="I339" i="46"/>
  <c r="I331" i="46"/>
  <c r="I323" i="46"/>
  <c r="I315" i="46"/>
  <c r="I306" i="46"/>
  <c r="I292" i="46"/>
  <c r="I290" i="46"/>
  <c r="I275" i="46"/>
  <c r="I273" i="46"/>
  <c r="I414" i="46"/>
  <c r="I406" i="46"/>
  <c r="I397" i="46"/>
  <c r="I389" i="46"/>
  <c r="I381" i="46"/>
  <c r="I374" i="46"/>
  <c r="I366" i="46"/>
  <c r="I358" i="46"/>
  <c r="I350" i="46"/>
  <c r="I343" i="46"/>
  <c r="I335" i="46"/>
  <c r="I327" i="46"/>
  <c r="J333" i="46" s="1"/>
  <c r="I319" i="46"/>
  <c r="I310" i="46"/>
  <c r="I302" i="46"/>
  <c r="I300" i="46"/>
  <c r="I298" i="46"/>
  <c r="I284" i="46"/>
  <c r="I281" i="46"/>
  <c r="I269" i="46"/>
  <c r="I294" i="46"/>
  <c r="I286" i="46"/>
  <c r="I277" i="46"/>
  <c r="I215" i="46"/>
  <c r="I207" i="46"/>
  <c r="I199" i="46"/>
  <c r="I191" i="46"/>
  <c r="I182" i="46"/>
  <c r="I174" i="46"/>
  <c r="I166" i="46"/>
  <c r="I157" i="46"/>
  <c r="I113" i="46"/>
  <c r="I105" i="46"/>
  <c r="I96" i="46"/>
  <c r="I91" i="46"/>
  <c r="I83" i="46"/>
  <c r="I75" i="46"/>
  <c r="I219" i="46"/>
  <c r="I211" i="46"/>
  <c r="I203" i="46"/>
  <c r="I195" i="46"/>
  <c r="I188" i="46"/>
  <c r="I186" i="46"/>
  <c r="I178" i="46"/>
  <c r="I170" i="46"/>
  <c r="I162" i="46"/>
  <c r="I153" i="46"/>
  <c r="I117" i="46"/>
  <c r="I109" i="46"/>
  <c r="I100" i="46"/>
  <c r="I95" i="46"/>
  <c r="I87" i="46"/>
  <c r="I79" i="46"/>
  <c r="H18" i="52"/>
  <c r="H35" i="52" s="1"/>
  <c r="G18" i="52"/>
  <c r="G35" i="52" s="1"/>
  <c r="E18" i="52"/>
  <c r="E35" i="52" s="1"/>
  <c r="C18" i="52"/>
  <c r="C35" i="52" s="1"/>
  <c r="I415" i="49"/>
  <c r="I411" i="49"/>
  <c r="I407" i="49"/>
  <c r="J411" i="49" s="1"/>
  <c r="I404" i="49"/>
  <c r="I400" i="49"/>
  <c r="I395" i="49"/>
  <c r="I391" i="49"/>
  <c r="I387" i="49"/>
  <c r="I383" i="49"/>
  <c r="I379" i="49"/>
  <c r="I372" i="49"/>
  <c r="I368" i="49"/>
  <c r="I364" i="49"/>
  <c r="I360" i="49"/>
  <c r="I356" i="49"/>
  <c r="I352" i="49"/>
  <c r="I348" i="49"/>
  <c r="I341" i="49"/>
  <c r="I337" i="49"/>
  <c r="J347" i="49" s="1"/>
  <c r="I333" i="49"/>
  <c r="I329" i="49"/>
  <c r="I325" i="49"/>
  <c r="I321" i="49"/>
  <c r="I317" i="49"/>
  <c r="J325" i="49" s="1"/>
  <c r="I312" i="49"/>
  <c r="I308" i="49"/>
  <c r="I304" i="49"/>
  <c r="I300" i="49"/>
  <c r="I296" i="49"/>
  <c r="I292" i="49"/>
  <c r="I288" i="49"/>
  <c r="I284" i="49"/>
  <c r="J294" i="49" s="1"/>
  <c r="I283" i="49"/>
  <c r="I279" i="49"/>
  <c r="I275" i="49"/>
  <c r="I271" i="49"/>
  <c r="I267" i="49"/>
  <c r="I263" i="49"/>
  <c r="I259" i="49"/>
  <c r="I255" i="49"/>
  <c r="I250" i="49"/>
  <c r="I246" i="49"/>
  <c r="J255" i="49" s="1"/>
  <c r="I242" i="49"/>
  <c r="I238" i="49"/>
  <c r="I234" i="49"/>
  <c r="I230" i="49"/>
  <c r="I226" i="49"/>
  <c r="I219" i="49"/>
  <c r="I215" i="49"/>
  <c r="I415" i="46"/>
  <c r="I411" i="46"/>
  <c r="I407" i="46"/>
  <c r="I402" i="46"/>
  <c r="I398" i="46"/>
  <c r="I394" i="46"/>
  <c r="I390" i="46"/>
  <c r="I386" i="46"/>
  <c r="I382" i="46"/>
  <c r="J392" i="46" s="1"/>
  <c r="I378" i="46"/>
  <c r="I371" i="46"/>
  <c r="I367" i="46"/>
  <c r="I363" i="46"/>
  <c r="I359" i="46"/>
  <c r="J369" i="46" s="1"/>
  <c r="I355" i="46"/>
  <c r="I351" i="46"/>
  <c r="I347" i="46"/>
  <c r="I340" i="46"/>
  <c r="J348" i="46" s="1"/>
  <c r="I299" i="46"/>
  <c r="I295" i="46"/>
  <c r="I291" i="46"/>
  <c r="I287" i="46"/>
  <c r="I283" i="46"/>
  <c r="I282" i="46"/>
  <c r="I278" i="46"/>
  <c r="I274" i="46"/>
  <c r="I267" i="46"/>
  <c r="I264" i="46"/>
  <c r="I259" i="46"/>
  <c r="I256" i="46"/>
  <c r="I250" i="46"/>
  <c r="J259" i="46" s="1"/>
  <c r="I247" i="46"/>
  <c r="I242" i="46"/>
  <c r="J252" i="46" s="1"/>
  <c r="I239" i="46"/>
  <c r="J249" i="46" s="1"/>
  <c r="I234" i="46"/>
  <c r="I231" i="46"/>
  <c r="I226" i="46"/>
  <c r="I223" i="46"/>
  <c r="J233" i="46" s="1"/>
  <c r="I211" i="49"/>
  <c r="I207" i="49"/>
  <c r="J216" i="49" s="1"/>
  <c r="I203" i="49"/>
  <c r="I199" i="49"/>
  <c r="I195" i="49"/>
  <c r="I188" i="49"/>
  <c r="I184" i="49"/>
  <c r="I180" i="49"/>
  <c r="I176" i="49"/>
  <c r="I172" i="49"/>
  <c r="I168" i="49"/>
  <c r="I164" i="49"/>
  <c r="J172" i="49" s="1"/>
  <c r="I159" i="49"/>
  <c r="I155" i="49"/>
  <c r="I151" i="49"/>
  <c r="I147" i="49"/>
  <c r="I143" i="49"/>
  <c r="I139" i="49"/>
  <c r="I136" i="49"/>
  <c r="I134" i="49"/>
  <c r="J130" i="49" s="1"/>
  <c r="I132" i="49"/>
  <c r="I122" i="49"/>
  <c r="I120" i="49"/>
  <c r="I118" i="49"/>
  <c r="I116" i="49"/>
  <c r="I114" i="49"/>
  <c r="I112" i="49"/>
  <c r="I107" i="49"/>
  <c r="I103" i="49"/>
  <c r="I100" i="49"/>
  <c r="I96" i="49"/>
  <c r="I92" i="49"/>
  <c r="I88" i="49"/>
  <c r="I84" i="49"/>
  <c r="J91" i="49" s="1"/>
  <c r="I80" i="49"/>
  <c r="I76" i="49"/>
  <c r="J86" i="49" s="1"/>
  <c r="I71" i="49"/>
  <c r="I67" i="49"/>
  <c r="I63" i="49"/>
  <c r="I59" i="49"/>
  <c r="I55" i="49"/>
  <c r="I413" i="46"/>
  <c r="I409" i="46"/>
  <c r="I405" i="46"/>
  <c r="I404" i="46"/>
  <c r="I400" i="46"/>
  <c r="I396" i="46"/>
  <c r="I392" i="46"/>
  <c r="I388" i="46"/>
  <c r="I384" i="46"/>
  <c r="I380" i="46"/>
  <c r="I376" i="46"/>
  <c r="J383" i="46" s="1"/>
  <c r="I373" i="46"/>
  <c r="I369" i="46"/>
  <c r="I365" i="46"/>
  <c r="I361" i="46"/>
  <c r="I357" i="46"/>
  <c r="I353" i="46"/>
  <c r="I349" i="46"/>
  <c r="I345" i="46"/>
  <c r="I342" i="46"/>
  <c r="I338" i="46"/>
  <c r="I297" i="46"/>
  <c r="I293" i="46"/>
  <c r="I289" i="46"/>
  <c r="I285" i="46"/>
  <c r="I280" i="46"/>
  <c r="I276" i="46"/>
  <c r="J285" i="46" s="1"/>
  <c r="I272" i="46"/>
  <c r="I268" i="46"/>
  <c r="I263" i="46"/>
  <c r="I260" i="46"/>
  <c r="I255" i="46"/>
  <c r="J264" i="46" s="1"/>
  <c r="I252" i="46"/>
  <c r="I251" i="46"/>
  <c r="I246" i="46"/>
  <c r="I243" i="46"/>
  <c r="I238" i="46"/>
  <c r="I235" i="46"/>
  <c r="I230" i="46"/>
  <c r="I227" i="46"/>
  <c r="I222" i="46"/>
  <c r="I220" i="46"/>
  <c r="J230" i="46" s="1"/>
  <c r="I216" i="46"/>
  <c r="I187" i="46"/>
  <c r="I183" i="46"/>
  <c r="I179" i="46"/>
  <c r="I175" i="46"/>
  <c r="I171" i="46"/>
  <c r="I167" i="46"/>
  <c r="I163" i="46"/>
  <c r="J173" i="46" s="1"/>
  <c r="I158" i="46"/>
  <c r="I154" i="46"/>
  <c r="I150" i="46"/>
  <c r="I102" i="46"/>
  <c r="I101" i="46"/>
  <c r="I97" i="46"/>
  <c r="I84" i="46"/>
  <c r="I80" i="46"/>
  <c r="I76" i="46"/>
  <c r="I149" i="46"/>
  <c r="I147" i="46"/>
  <c r="J157" i="46" s="1"/>
  <c r="I145" i="46"/>
  <c r="I143" i="46"/>
  <c r="I270" i="46"/>
  <c r="I266" i="46"/>
  <c r="I262" i="46"/>
  <c r="J269" i="46" s="1"/>
  <c r="I258" i="46"/>
  <c r="I254" i="46"/>
  <c r="I249" i="46"/>
  <c r="I245" i="46"/>
  <c r="I241" i="46"/>
  <c r="I237" i="46"/>
  <c r="I233" i="46"/>
  <c r="J243" i="46" s="1"/>
  <c r="I229" i="46"/>
  <c r="I225" i="46"/>
  <c r="J232" i="46" s="1"/>
  <c r="I218" i="46"/>
  <c r="I214" i="46"/>
  <c r="I185" i="46"/>
  <c r="I181" i="46"/>
  <c r="I177" i="46"/>
  <c r="I173" i="46"/>
  <c r="I169" i="46"/>
  <c r="I165" i="46"/>
  <c r="I161" i="46"/>
  <c r="I160" i="46"/>
  <c r="I156" i="46"/>
  <c r="I152" i="46"/>
  <c r="I104" i="46"/>
  <c r="I99" i="46"/>
  <c r="I82" i="46"/>
  <c r="I78" i="46"/>
  <c r="I74" i="46"/>
  <c r="I148" i="46"/>
  <c r="I146" i="46"/>
  <c r="I144" i="46"/>
  <c r="I142" i="46"/>
  <c r="J147" i="46" s="1"/>
  <c r="I418" i="49"/>
  <c r="J378" i="49"/>
  <c r="H418" i="49"/>
  <c r="J191" i="49"/>
  <c r="J303" i="49"/>
  <c r="J367" i="46"/>
  <c r="I336" i="46"/>
  <c r="I334" i="46"/>
  <c r="I332" i="46"/>
  <c r="I330" i="46"/>
  <c r="I328" i="46"/>
  <c r="I326" i="46"/>
  <c r="I324" i="46"/>
  <c r="I322" i="46"/>
  <c r="I320" i="46"/>
  <c r="I318" i="46"/>
  <c r="I316" i="46"/>
  <c r="I314" i="46"/>
  <c r="I313" i="46"/>
  <c r="I311" i="46"/>
  <c r="I309" i="46"/>
  <c r="I307" i="46"/>
  <c r="I305" i="46"/>
  <c r="I303" i="46"/>
  <c r="I301" i="46"/>
  <c r="J266" i="46"/>
  <c r="I417" i="46"/>
  <c r="J283" i="46"/>
  <c r="I212" i="46"/>
  <c r="I210" i="46"/>
  <c r="I208" i="46"/>
  <c r="I206" i="46"/>
  <c r="I204" i="46"/>
  <c r="I202" i="46"/>
  <c r="I200" i="46"/>
  <c r="I198" i="46"/>
  <c r="I196" i="46"/>
  <c r="I194" i="46"/>
  <c r="I192" i="46"/>
  <c r="I189" i="46"/>
  <c r="J169" i="46"/>
  <c r="I120" i="46"/>
  <c r="I118" i="46"/>
  <c r="I116" i="46"/>
  <c r="I114" i="46"/>
  <c r="I112" i="46"/>
  <c r="I110" i="46"/>
  <c r="I108" i="46"/>
  <c r="I106" i="46"/>
  <c r="I94" i="46"/>
  <c r="I92" i="46"/>
  <c r="I90" i="46"/>
  <c r="I88" i="46"/>
  <c r="I86" i="46"/>
  <c r="J69" i="46"/>
  <c r="J59" i="49" l="1"/>
  <c r="J106" i="49"/>
  <c r="J340" i="49"/>
  <c r="J199" i="49"/>
  <c r="J71" i="46"/>
  <c r="J164" i="46"/>
  <c r="C126" i="48" s="1"/>
  <c r="J406" i="46"/>
  <c r="J78" i="49"/>
  <c r="C40" i="51" s="1"/>
  <c r="J119" i="49"/>
  <c r="J219" i="49"/>
  <c r="J307" i="49"/>
  <c r="J370" i="49"/>
  <c r="J100" i="49"/>
  <c r="K100" i="49" s="1"/>
  <c r="J154" i="49"/>
  <c r="C116" i="51" s="1"/>
  <c r="J278" i="49"/>
  <c r="K278" i="49" s="1"/>
  <c r="J234" i="46"/>
  <c r="K234" i="46" s="1"/>
  <c r="J168" i="49"/>
  <c r="J298" i="46"/>
  <c r="J270" i="46"/>
  <c r="J355" i="46"/>
  <c r="J171" i="49"/>
  <c r="J232" i="49"/>
  <c r="K232" i="49" s="1"/>
  <c r="J262" i="49"/>
  <c r="J323" i="49"/>
  <c r="C285" i="51" s="1"/>
  <c r="J353" i="49"/>
  <c r="J407" i="49"/>
  <c r="J173" i="49"/>
  <c r="J218" i="49"/>
  <c r="J145" i="46"/>
  <c r="J155" i="46"/>
  <c r="K155" i="46" s="1"/>
  <c r="J139" i="46"/>
  <c r="J362" i="46"/>
  <c r="C324" i="48" s="1"/>
  <c r="J162" i="49"/>
  <c r="J253" i="49"/>
  <c r="J263" i="46"/>
  <c r="J235" i="49"/>
  <c r="J178" i="46"/>
  <c r="K178" i="46" s="1"/>
  <c r="J73" i="46"/>
  <c r="C35" i="48" s="1"/>
  <c r="J402" i="46"/>
  <c r="K402" i="46" s="1"/>
  <c r="J79" i="49"/>
  <c r="C41" i="51" s="1"/>
  <c r="J154" i="46"/>
  <c r="J187" i="46"/>
  <c r="J248" i="46"/>
  <c r="J278" i="46"/>
  <c r="J347" i="46"/>
  <c r="J330" i="49"/>
  <c r="C292" i="51" s="1"/>
  <c r="J309" i="46"/>
  <c r="C271" i="48" s="1"/>
  <c r="J414" i="46"/>
  <c r="K414" i="46" s="1"/>
  <c r="J371" i="49"/>
  <c r="J125" i="49"/>
  <c r="J290" i="46"/>
  <c r="J288" i="46"/>
  <c r="J289" i="46"/>
  <c r="C251" i="48" s="1"/>
  <c r="J287" i="46"/>
  <c r="J117" i="49"/>
  <c r="C79" i="51" s="1"/>
  <c r="J115" i="49"/>
  <c r="C77" i="51" s="1"/>
  <c r="J116" i="49"/>
  <c r="K116" i="49" s="1"/>
  <c r="J120" i="49"/>
  <c r="J114" i="49"/>
  <c r="J144" i="49"/>
  <c r="J143" i="49"/>
  <c r="J201" i="49"/>
  <c r="J203" i="49"/>
  <c r="C165" i="51" s="1"/>
  <c r="J270" i="49"/>
  <c r="K270" i="49" s="1"/>
  <c r="J273" i="49"/>
  <c r="K273" i="49" s="1"/>
  <c r="J274" i="49"/>
  <c r="J268" i="49"/>
  <c r="J384" i="49"/>
  <c r="J382" i="49"/>
  <c r="C344" i="51" s="1"/>
  <c r="J375" i="49"/>
  <c r="J380" i="49"/>
  <c r="K380" i="49" s="1"/>
  <c r="J56" i="46"/>
  <c r="J60" i="46"/>
  <c r="K60" i="46" s="1"/>
  <c r="J59" i="46"/>
  <c r="J58" i="46"/>
  <c r="J284" i="49"/>
  <c r="J283" i="49"/>
  <c r="K283" i="49" s="1"/>
  <c r="J285" i="49"/>
  <c r="K285" i="49" s="1"/>
  <c r="J282" i="49"/>
  <c r="K282" i="49" s="1"/>
  <c r="J280" i="49"/>
  <c r="K280" i="49" s="1"/>
  <c r="J368" i="49"/>
  <c r="K368" i="49" s="1"/>
  <c r="J369" i="49"/>
  <c r="J366" i="49"/>
  <c r="J367" i="49"/>
  <c r="J365" i="49"/>
  <c r="C327" i="51" s="1"/>
  <c r="J206" i="49"/>
  <c r="K206" i="49" s="1"/>
  <c r="J324" i="49"/>
  <c r="K324" i="49" s="1"/>
  <c r="J359" i="49"/>
  <c r="K359" i="49" s="1"/>
  <c r="J392" i="49"/>
  <c r="C354" i="51" s="1"/>
  <c r="J391" i="49"/>
  <c r="J388" i="49"/>
  <c r="J242" i="46"/>
  <c r="J245" i="46"/>
  <c r="K245" i="46" s="1"/>
  <c r="J109" i="49"/>
  <c r="C71" i="51" s="1"/>
  <c r="J344" i="49"/>
  <c r="K344" i="49" s="1"/>
  <c r="J345" i="49"/>
  <c r="K345" i="49" s="1"/>
  <c r="J371" i="46"/>
  <c r="C333" i="48" s="1"/>
  <c r="J373" i="46"/>
  <c r="J370" i="46"/>
  <c r="J372" i="46"/>
  <c r="J384" i="46"/>
  <c r="C346" i="48" s="1"/>
  <c r="J385" i="46"/>
  <c r="C347" i="48" s="1"/>
  <c r="J386" i="46"/>
  <c r="K386" i="46" s="1"/>
  <c r="J85" i="49"/>
  <c r="J88" i="49"/>
  <c r="K88" i="49" s="1"/>
  <c r="J89" i="49"/>
  <c r="J90" i="49"/>
  <c r="J87" i="49"/>
  <c r="J133" i="49"/>
  <c r="C95" i="51" s="1"/>
  <c r="J267" i="49"/>
  <c r="C229" i="51" s="1"/>
  <c r="J350" i="49"/>
  <c r="J351" i="49"/>
  <c r="K351" i="49" s="1"/>
  <c r="J349" i="49"/>
  <c r="C311" i="51" s="1"/>
  <c r="J64" i="46"/>
  <c r="J66" i="46"/>
  <c r="J227" i="46"/>
  <c r="J226" i="46"/>
  <c r="K226" i="46" s="1"/>
  <c r="J224" i="46"/>
  <c r="K224" i="46" s="1"/>
  <c r="J69" i="49"/>
  <c r="K69" i="49" s="1"/>
  <c r="J75" i="49"/>
  <c r="K75" i="49" s="1"/>
  <c r="J67" i="49"/>
  <c r="C29" i="51" s="1"/>
  <c r="J73" i="49"/>
  <c r="J72" i="49"/>
  <c r="J70" i="49"/>
  <c r="J65" i="49"/>
  <c r="K65" i="49" s="1"/>
  <c r="J236" i="49"/>
  <c r="J241" i="49"/>
  <c r="K241" i="49" s="1"/>
  <c r="J238" i="49"/>
  <c r="K238" i="49" s="1"/>
  <c r="J239" i="49"/>
  <c r="C201" i="51" s="1"/>
  <c r="J176" i="46"/>
  <c r="J271" i="46"/>
  <c r="J223" i="46"/>
  <c r="J284" i="46"/>
  <c r="K284" i="46" s="1"/>
  <c r="J389" i="46"/>
  <c r="J399" i="46"/>
  <c r="C361" i="48" s="1"/>
  <c r="J374" i="46"/>
  <c r="C336" i="48" s="1"/>
  <c r="J111" i="49"/>
  <c r="C73" i="51" s="1"/>
  <c r="J56" i="49"/>
  <c r="J200" i="49"/>
  <c r="J254" i="49"/>
  <c r="J327" i="49"/>
  <c r="C289" i="51" s="1"/>
  <c r="J146" i="49"/>
  <c r="C108" i="51" s="1"/>
  <c r="J269" i="49"/>
  <c r="J355" i="49"/>
  <c r="J231" i="46"/>
  <c r="K231" i="46" s="1"/>
  <c r="J379" i="46"/>
  <c r="J393" i="46"/>
  <c r="J391" i="46"/>
  <c r="J94" i="49"/>
  <c r="C56" i="51" s="1"/>
  <c r="J110" i="49"/>
  <c r="K110" i="49" s="1"/>
  <c r="J124" i="49"/>
  <c r="J132" i="49"/>
  <c r="K132" i="49" s="1"/>
  <c r="J149" i="49"/>
  <c r="C111" i="51" s="1"/>
  <c r="J148" i="49"/>
  <c r="J165" i="49"/>
  <c r="J182" i="49"/>
  <c r="J197" i="49"/>
  <c r="C159" i="51" s="1"/>
  <c r="J189" i="49"/>
  <c r="K189" i="49" s="1"/>
  <c r="J195" i="49"/>
  <c r="K195" i="49" s="1"/>
  <c r="J193" i="49"/>
  <c r="K193" i="49" s="1"/>
  <c r="J198" i="49"/>
  <c r="K198" i="49" s="1"/>
  <c r="J190" i="49"/>
  <c r="J196" i="49"/>
  <c r="J217" i="49"/>
  <c r="J214" i="49"/>
  <c r="C176" i="51" s="1"/>
  <c r="J213" i="49"/>
  <c r="C175" i="51" s="1"/>
  <c r="J215" i="49"/>
  <c r="K215" i="49" s="1"/>
  <c r="J212" i="49"/>
  <c r="J209" i="49"/>
  <c r="K209" i="49" s="1"/>
  <c r="J238" i="46"/>
  <c r="J239" i="46"/>
  <c r="J256" i="46"/>
  <c r="J255" i="46"/>
  <c r="K255" i="46" s="1"/>
  <c r="J274" i="46"/>
  <c r="J272" i="46"/>
  <c r="C234" i="48" s="1"/>
  <c r="J273" i="46"/>
  <c r="K273" i="46" s="1"/>
  <c r="J302" i="46"/>
  <c r="K302" i="46" s="1"/>
  <c r="J358" i="46"/>
  <c r="J359" i="46"/>
  <c r="J361" i="46"/>
  <c r="J396" i="46"/>
  <c r="K396" i="46" s="1"/>
  <c r="J395" i="46"/>
  <c r="K395" i="46" s="1"/>
  <c r="J225" i="49"/>
  <c r="C187" i="51" s="1"/>
  <c r="J222" i="49"/>
  <c r="C184" i="51" s="1"/>
  <c r="J221" i="49"/>
  <c r="K221" i="49" s="1"/>
  <c r="J223" i="49"/>
  <c r="J242" i="49"/>
  <c r="J244" i="49"/>
  <c r="J243" i="49"/>
  <c r="K243" i="49" s="1"/>
  <c r="J256" i="49"/>
  <c r="J257" i="49"/>
  <c r="C219" i="51" s="1"/>
  <c r="J259" i="49"/>
  <c r="C221" i="51" s="1"/>
  <c r="J251" i="49"/>
  <c r="K251" i="49" s="1"/>
  <c r="J258" i="49"/>
  <c r="J252" i="49"/>
  <c r="J260" i="49"/>
  <c r="J276" i="49"/>
  <c r="K276" i="49" s="1"/>
  <c r="J277" i="49"/>
  <c r="C239" i="51" s="1"/>
  <c r="J292" i="49"/>
  <c r="J293" i="49"/>
  <c r="C255" i="51" s="1"/>
  <c r="J291" i="49"/>
  <c r="C253" i="51" s="1"/>
  <c r="J306" i="49"/>
  <c r="J322" i="49"/>
  <c r="J314" i="49"/>
  <c r="J315" i="49"/>
  <c r="J310" i="49"/>
  <c r="C272" i="51" s="1"/>
  <c r="J319" i="49"/>
  <c r="C281" i="51" s="1"/>
  <c r="J317" i="49"/>
  <c r="C279" i="51" s="1"/>
  <c r="J316" i="49"/>
  <c r="K316" i="49" s="1"/>
  <c r="J318" i="49"/>
  <c r="J311" i="49"/>
  <c r="J336" i="49"/>
  <c r="J335" i="49"/>
  <c r="K335" i="49" s="1"/>
  <c r="J339" i="49"/>
  <c r="C301" i="51" s="1"/>
  <c r="J334" i="49"/>
  <c r="J337" i="49"/>
  <c r="C299" i="51" s="1"/>
  <c r="J358" i="49"/>
  <c r="J357" i="49"/>
  <c r="J372" i="49"/>
  <c r="J374" i="49"/>
  <c r="J373" i="49"/>
  <c r="K373" i="49" s="1"/>
  <c r="J393" i="49"/>
  <c r="J408" i="49"/>
  <c r="J412" i="49"/>
  <c r="K412" i="49" s="1"/>
  <c r="J416" i="49"/>
  <c r="C378" i="51" s="1"/>
  <c r="J406" i="49"/>
  <c r="J405" i="49"/>
  <c r="J414" i="49"/>
  <c r="J403" i="49"/>
  <c r="K403" i="49" s="1"/>
  <c r="J409" i="49"/>
  <c r="C371" i="51" s="1"/>
  <c r="J413" i="49"/>
  <c r="C375" i="51" s="1"/>
  <c r="J417" i="49"/>
  <c r="J418" i="49" s="1"/>
  <c r="J410" i="49"/>
  <c r="C372" i="51" s="1"/>
  <c r="J404" i="49"/>
  <c r="J172" i="46"/>
  <c r="J229" i="46"/>
  <c r="J296" i="46"/>
  <c r="C258" i="48" s="1"/>
  <c r="J128" i="49"/>
  <c r="J129" i="49"/>
  <c r="K129" i="49" s="1"/>
  <c r="J127" i="49"/>
  <c r="K127" i="49" s="1"/>
  <c r="J187" i="49"/>
  <c r="K187" i="49" s="1"/>
  <c r="J185" i="49"/>
  <c r="J188" i="49"/>
  <c r="J249" i="49"/>
  <c r="J250" i="49"/>
  <c r="C212" i="51" s="1"/>
  <c r="J287" i="49"/>
  <c r="J288" i="49"/>
  <c r="C250" i="51" s="1"/>
  <c r="J290" i="49"/>
  <c r="K290" i="49" s="1"/>
  <c r="J402" i="49"/>
  <c r="K402" i="49" s="1"/>
  <c r="J401" i="49"/>
  <c r="J398" i="49"/>
  <c r="J397" i="49"/>
  <c r="J83" i="49"/>
  <c r="C45" i="51" s="1"/>
  <c r="J81" i="49"/>
  <c r="K81" i="49" s="1"/>
  <c r="J296" i="49"/>
  <c r="K296" i="49" s="1"/>
  <c r="J299" i="49"/>
  <c r="K299" i="49" s="1"/>
  <c r="J304" i="49"/>
  <c r="K304" i="49" s="1"/>
  <c r="J302" i="49"/>
  <c r="J297" i="49"/>
  <c r="J298" i="49"/>
  <c r="J394" i="49"/>
  <c r="C356" i="51" s="1"/>
  <c r="J395" i="49"/>
  <c r="C357" i="51" s="1"/>
  <c r="J141" i="46"/>
  <c r="K141" i="46" s="1"/>
  <c r="J144" i="46"/>
  <c r="J143" i="46"/>
  <c r="C105" i="48" s="1"/>
  <c r="J146" i="46"/>
  <c r="J131" i="46"/>
  <c r="J129" i="46"/>
  <c r="J378" i="46"/>
  <c r="C340" i="48" s="1"/>
  <c r="J161" i="49"/>
  <c r="K161" i="49" s="1"/>
  <c r="J163" i="49"/>
  <c r="K163" i="49" s="1"/>
  <c r="J164" i="49"/>
  <c r="K164" i="49" s="1"/>
  <c r="J140" i="46"/>
  <c r="K140" i="46" s="1"/>
  <c r="J286" i="46"/>
  <c r="J376" i="46"/>
  <c r="J411" i="46"/>
  <c r="J134" i="49"/>
  <c r="K134" i="49" s="1"/>
  <c r="J84" i="49"/>
  <c r="K84" i="49" s="1"/>
  <c r="J145" i="49"/>
  <c r="K145" i="49" s="1"/>
  <c r="J186" i="49"/>
  <c r="C148" i="51" s="1"/>
  <c r="J305" i="49"/>
  <c r="K305" i="49" s="1"/>
  <c r="J160" i="46"/>
  <c r="J294" i="46"/>
  <c r="J67" i="46"/>
  <c r="J111" i="46"/>
  <c r="K111" i="46" s="1"/>
  <c r="J161" i="46"/>
  <c r="J240" i="46"/>
  <c r="J156" i="46"/>
  <c r="K156" i="46" s="1"/>
  <c r="J228" i="46"/>
  <c r="K228" i="46" s="1"/>
  <c r="J305" i="46"/>
  <c r="J360" i="46"/>
  <c r="J241" i="46"/>
  <c r="J277" i="46"/>
  <c r="C239" i="48" s="1"/>
  <c r="J331" i="46"/>
  <c r="C293" i="48" s="1"/>
  <c r="J329" i="46"/>
  <c r="C291" i="48" s="1"/>
  <c r="J400" i="46"/>
  <c r="J375" i="46"/>
  <c r="C337" i="48" s="1"/>
  <c r="J136" i="49"/>
  <c r="J295" i="49"/>
  <c r="J71" i="49"/>
  <c r="J104" i="49"/>
  <c r="C66" i="51" s="1"/>
  <c r="J140" i="49"/>
  <c r="K140" i="49" s="1"/>
  <c r="J167" i="49"/>
  <c r="C129" i="51" s="1"/>
  <c r="J183" i="49"/>
  <c r="K183" i="49" s="1"/>
  <c r="J275" i="49"/>
  <c r="K275" i="49" s="1"/>
  <c r="J312" i="49"/>
  <c r="J338" i="49"/>
  <c r="J68" i="49"/>
  <c r="J152" i="49"/>
  <c r="C114" i="51" s="1"/>
  <c r="J194" i="49"/>
  <c r="C156" i="51" s="1"/>
  <c r="J240" i="49"/>
  <c r="K240" i="49" s="1"/>
  <c r="J281" i="49"/>
  <c r="J313" i="49"/>
  <c r="K313" i="49" s="1"/>
  <c r="J363" i="49"/>
  <c r="J400" i="49"/>
  <c r="J399" i="49"/>
  <c r="J132" i="46"/>
  <c r="K132" i="46" s="1"/>
  <c r="J149" i="46"/>
  <c r="C111" i="48" s="1"/>
  <c r="J151" i="46"/>
  <c r="K151" i="46" s="1"/>
  <c r="J152" i="46"/>
  <c r="C114" i="48" s="1"/>
  <c r="J72" i="46"/>
  <c r="K72" i="46" s="1"/>
  <c r="J75" i="46"/>
  <c r="J74" i="46"/>
  <c r="J77" i="46"/>
  <c r="J168" i="46"/>
  <c r="K168" i="46" s="1"/>
  <c r="J166" i="46"/>
  <c r="K166" i="46" s="1"/>
  <c r="J167" i="46"/>
  <c r="C129" i="48" s="1"/>
  <c r="J171" i="46"/>
  <c r="K171" i="46" s="1"/>
  <c r="J165" i="46"/>
  <c r="C127" i="48" s="1"/>
  <c r="J247" i="46"/>
  <c r="J280" i="46"/>
  <c r="J279" i="46"/>
  <c r="J158" i="46"/>
  <c r="K158" i="46" s="1"/>
  <c r="J180" i="46"/>
  <c r="K180" i="46" s="1"/>
  <c r="J195" i="46"/>
  <c r="K195" i="46" s="1"/>
  <c r="J237" i="46"/>
  <c r="K237" i="46" s="1"/>
  <c r="J253" i="46"/>
  <c r="K253" i="46" s="1"/>
  <c r="J265" i="46"/>
  <c r="J282" i="46"/>
  <c r="J352" i="46"/>
  <c r="J364" i="46"/>
  <c r="K364" i="46" s="1"/>
  <c r="J398" i="46"/>
  <c r="K398" i="46" s="1"/>
  <c r="J53" i="49"/>
  <c r="K53" i="49" s="1"/>
  <c r="J80" i="49"/>
  <c r="K80" i="49" s="1"/>
  <c r="J95" i="49"/>
  <c r="K95" i="49" s="1"/>
  <c r="J113" i="49"/>
  <c r="J126" i="49"/>
  <c r="J139" i="49"/>
  <c r="J153" i="49"/>
  <c r="K153" i="49" s="1"/>
  <c r="J169" i="49"/>
  <c r="J204" i="49"/>
  <c r="K204" i="49" s="1"/>
  <c r="J220" i="49"/>
  <c r="K220" i="49" s="1"/>
  <c r="J365" i="46"/>
  <c r="K365" i="46" s="1"/>
  <c r="J381" i="46"/>
  <c r="J228" i="49"/>
  <c r="J248" i="49"/>
  <c r="J265" i="49"/>
  <c r="K265" i="49" s="1"/>
  <c r="J279" i="49"/>
  <c r="J309" i="49"/>
  <c r="K309" i="49" s="1"/>
  <c r="J343" i="49"/>
  <c r="J361" i="49"/>
  <c r="C323" i="51" s="1"/>
  <c r="J376" i="49"/>
  <c r="J396" i="49"/>
  <c r="J410" i="46"/>
  <c r="J405" i="46"/>
  <c r="C367" i="48" s="1"/>
  <c r="J413" i="46"/>
  <c r="J404" i="46"/>
  <c r="K404" i="46" s="1"/>
  <c r="J412" i="46"/>
  <c r="C374" i="48" s="1"/>
  <c r="J407" i="46"/>
  <c r="K407" i="46" s="1"/>
  <c r="J415" i="46"/>
  <c r="J403" i="46"/>
  <c r="J356" i="46"/>
  <c r="J102" i="49"/>
  <c r="K102" i="49" s="1"/>
  <c r="J108" i="49"/>
  <c r="J107" i="49"/>
  <c r="K107" i="49" s="1"/>
  <c r="J155" i="49"/>
  <c r="K155" i="49" s="1"/>
  <c r="J157" i="49"/>
  <c r="K157" i="49" s="1"/>
  <c r="J156" i="49"/>
  <c r="J158" i="49"/>
  <c r="J230" i="49"/>
  <c r="J233" i="49"/>
  <c r="K233" i="49" s="1"/>
  <c r="J231" i="49"/>
  <c r="K231" i="49" s="1"/>
  <c r="J229" i="49"/>
  <c r="K229" i="49" s="1"/>
  <c r="J101" i="49"/>
  <c r="K101" i="49" s="1"/>
  <c r="J99" i="49"/>
  <c r="C61" i="51" s="1"/>
  <c r="J97" i="49"/>
  <c r="J328" i="49"/>
  <c r="J331" i="49"/>
  <c r="J333" i="49"/>
  <c r="K333" i="49" s="1"/>
  <c r="J326" i="49"/>
  <c r="C288" i="51" s="1"/>
  <c r="J121" i="49"/>
  <c r="K121" i="49" s="1"/>
  <c r="J180" i="49"/>
  <c r="K180" i="49" s="1"/>
  <c r="J179" i="49"/>
  <c r="K179" i="49" s="1"/>
  <c r="J178" i="49"/>
  <c r="J176" i="49"/>
  <c r="J177" i="49"/>
  <c r="J174" i="49"/>
  <c r="K174" i="49" s="1"/>
  <c r="J68" i="46"/>
  <c r="J170" i="46"/>
  <c r="J354" i="46"/>
  <c r="J350" i="46"/>
  <c r="K350" i="46" s="1"/>
  <c r="J390" i="46"/>
  <c r="J408" i="46"/>
  <c r="J181" i="49"/>
  <c r="J272" i="49"/>
  <c r="C234" i="51" s="1"/>
  <c r="J66" i="49"/>
  <c r="C28" i="51" s="1"/>
  <c r="J131" i="49"/>
  <c r="C93" i="51" s="1"/>
  <c r="J184" i="49"/>
  <c r="K184" i="49" s="1"/>
  <c r="J234" i="49"/>
  <c r="C196" i="51" s="1"/>
  <c r="J271" i="49"/>
  <c r="J300" i="49"/>
  <c r="J93" i="49"/>
  <c r="J224" i="49"/>
  <c r="K224" i="49" s="1"/>
  <c r="J386" i="49"/>
  <c r="K386" i="49" s="1"/>
  <c r="J262" i="46"/>
  <c r="K262" i="46" s="1"/>
  <c r="J258" i="46"/>
  <c r="K258" i="46" s="1"/>
  <c r="J261" i="46"/>
  <c r="K261" i="46" s="1"/>
  <c r="J363" i="46"/>
  <c r="J77" i="49"/>
  <c r="J123" i="46"/>
  <c r="J183" i="46"/>
  <c r="K183" i="46" s="1"/>
  <c r="J150" i="46"/>
  <c r="K150" i="46" s="1"/>
  <c r="J163" i="46"/>
  <c r="C125" i="48" s="1"/>
  <c r="J251" i="46"/>
  <c r="C213" i="48" s="1"/>
  <c r="J275" i="46"/>
  <c r="C237" i="48" s="1"/>
  <c r="J257" i="46"/>
  <c r="J357" i="46"/>
  <c r="J377" i="46"/>
  <c r="C339" i="48" s="1"/>
  <c r="J353" i="46"/>
  <c r="J394" i="46"/>
  <c r="K394" i="46" s="1"/>
  <c r="J409" i="46"/>
  <c r="K409" i="46" s="1"/>
  <c r="J112" i="49"/>
  <c r="K112" i="49" s="1"/>
  <c r="J202" i="49"/>
  <c r="K202" i="49" s="1"/>
  <c r="J237" i="49"/>
  <c r="J332" i="49"/>
  <c r="J55" i="49"/>
  <c r="J82" i="49"/>
  <c r="K82" i="49" s="1"/>
  <c r="J147" i="49"/>
  <c r="K147" i="49" s="1"/>
  <c r="J54" i="46"/>
  <c r="K54" i="46" s="1"/>
  <c r="J162" i="46"/>
  <c r="K162" i="46" s="1"/>
  <c r="J300" i="46"/>
  <c r="C262" i="48" s="1"/>
  <c r="J148" i="46"/>
  <c r="J235" i="46"/>
  <c r="J254" i="46"/>
  <c r="K254" i="46" s="1"/>
  <c r="J276" i="46"/>
  <c r="C238" i="48" s="1"/>
  <c r="J225" i="46"/>
  <c r="K225" i="46" s="1"/>
  <c r="J244" i="46"/>
  <c r="K244" i="46" s="1"/>
  <c r="J260" i="46"/>
  <c r="C222" i="48" s="1"/>
  <c r="J368" i="46"/>
  <c r="K368" i="46" s="1"/>
  <c r="J388" i="46"/>
  <c r="J366" i="46"/>
  <c r="J382" i="46"/>
  <c r="J401" i="46"/>
  <c r="K401" i="46" s="1"/>
  <c r="J416" i="46"/>
  <c r="C378" i="48" s="1"/>
  <c r="J103" i="49"/>
  <c r="K103" i="49" s="1"/>
  <c r="J118" i="49"/>
  <c r="K118" i="49" s="1"/>
  <c r="J208" i="49"/>
  <c r="K208" i="49" s="1"/>
  <c r="J264" i="49"/>
  <c r="J301" i="49"/>
  <c r="J60" i="49"/>
  <c r="J52" i="49"/>
  <c r="K52" i="49" s="1"/>
  <c r="J74" i="49"/>
  <c r="K74" i="49" s="1"/>
  <c r="J92" i="49"/>
  <c r="K92" i="49" s="1"/>
  <c r="J123" i="49"/>
  <c r="K123" i="49" s="1"/>
  <c r="J137" i="49"/>
  <c r="C99" i="51" s="1"/>
  <c r="J170" i="49"/>
  <c r="C132" i="51" s="1"/>
  <c r="J192" i="49"/>
  <c r="J207" i="49"/>
  <c r="J227" i="49"/>
  <c r="C189" i="51" s="1"/>
  <c r="J246" i="49"/>
  <c r="K246" i="49" s="1"/>
  <c r="J320" i="49"/>
  <c r="K320" i="49" s="1"/>
  <c r="J348" i="49"/>
  <c r="K348" i="49" s="1"/>
  <c r="J76" i="49"/>
  <c r="K76" i="49" s="1"/>
  <c r="J122" i="49"/>
  <c r="J160" i="49"/>
  <c r="J205" i="49"/>
  <c r="J247" i="49"/>
  <c r="K247" i="49" s="1"/>
  <c r="J289" i="49"/>
  <c r="K289" i="49" s="1"/>
  <c r="J321" i="49"/>
  <c r="C283" i="51" s="1"/>
  <c r="J415" i="49"/>
  <c r="K415" i="49" s="1"/>
  <c r="J390" i="49"/>
  <c r="C352" i="51" s="1"/>
  <c r="J153" i="46"/>
  <c r="J175" i="46"/>
  <c r="J191" i="46"/>
  <c r="K191" i="46" s="1"/>
  <c r="J250" i="46"/>
  <c r="K250" i="46" s="1"/>
  <c r="J267" i="46"/>
  <c r="K267" i="46" s="1"/>
  <c r="J78" i="46"/>
  <c r="J119" i="46"/>
  <c r="K119" i="46" s="1"/>
  <c r="J127" i="46"/>
  <c r="K127" i="46" s="1"/>
  <c r="J236" i="46"/>
  <c r="J268" i="46"/>
  <c r="J281" i="46"/>
  <c r="C243" i="48" s="1"/>
  <c r="J380" i="46"/>
  <c r="K380" i="46" s="1"/>
  <c r="J351" i="46"/>
  <c r="J397" i="46"/>
  <c r="K397" i="46" s="1"/>
  <c r="J138" i="49"/>
  <c r="K138" i="49" s="1"/>
  <c r="J58" i="49"/>
  <c r="C20" i="51" s="1"/>
  <c r="J54" i="49"/>
  <c r="C16" i="51" s="1"/>
  <c r="J61" i="49"/>
  <c r="J96" i="49"/>
  <c r="J141" i="49"/>
  <c r="K141" i="49" s="1"/>
  <c r="J151" i="49"/>
  <c r="K151" i="49" s="1"/>
  <c r="J166" i="49"/>
  <c r="K166" i="49" s="1"/>
  <c r="J263" i="49"/>
  <c r="K263" i="49" s="1"/>
  <c r="J308" i="49"/>
  <c r="K308" i="49" s="1"/>
  <c r="J341" i="49"/>
  <c r="K341" i="49" s="1"/>
  <c r="J342" i="49"/>
  <c r="J64" i="49"/>
  <c r="J98" i="49"/>
  <c r="K98" i="49" s="1"/>
  <c r="J142" i="49"/>
  <c r="C104" i="51" s="1"/>
  <c r="J329" i="49"/>
  <c r="J346" i="49"/>
  <c r="K346" i="49" s="1"/>
  <c r="J364" i="49"/>
  <c r="K364" i="49" s="1"/>
  <c r="J379" i="49"/>
  <c r="J159" i="46"/>
  <c r="J349" i="46"/>
  <c r="J150" i="49"/>
  <c r="K150" i="49" s="1"/>
  <c r="J63" i="49"/>
  <c r="K63" i="49" s="1"/>
  <c r="J57" i="49"/>
  <c r="K57" i="49" s="1"/>
  <c r="J57" i="46"/>
  <c r="C19" i="48" s="1"/>
  <c r="J63" i="46"/>
  <c r="K63" i="46" s="1"/>
  <c r="J53" i="46"/>
  <c r="K53" i="46" s="1"/>
  <c r="J65" i="46"/>
  <c r="C27" i="48" s="1"/>
  <c r="J52" i="46"/>
  <c r="K52" i="46" s="1"/>
  <c r="J61" i="46"/>
  <c r="K61" i="46" s="1"/>
  <c r="J62" i="46"/>
  <c r="J55" i="46"/>
  <c r="C17" i="48" s="1"/>
  <c r="J197" i="46"/>
  <c r="K197" i="46" s="1"/>
  <c r="J82" i="46"/>
  <c r="C44" i="48" s="1"/>
  <c r="J193" i="46"/>
  <c r="K193" i="46" s="1"/>
  <c r="J360" i="49"/>
  <c r="C322" i="51" s="1"/>
  <c r="J377" i="49"/>
  <c r="C339" i="51" s="1"/>
  <c r="J385" i="49"/>
  <c r="C347" i="51" s="1"/>
  <c r="J117" i="46"/>
  <c r="C79" i="48" s="1"/>
  <c r="J189" i="46"/>
  <c r="J327" i="46"/>
  <c r="C289" i="48" s="1"/>
  <c r="K59" i="46"/>
  <c r="C21" i="48"/>
  <c r="K360" i="49"/>
  <c r="K377" i="49"/>
  <c r="K385" i="49"/>
  <c r="D347" i="51" s="1"/>
  <c r="C341" i="51"/>
  <c r="K379" i="49"/>
  <c r="D341" i="51" s="1"/>
  <c r="J86" i="46"/>
  <c r="K86" i="46" s="1"/>
  <c r="C14" i="48"/>
  <c r="J135" i="46"/>
  <c r="J137" i="46"/>
  <c r="J133" i="46"/>
  <c r="J354" i="49"/>
  <c r="J352" i="49"/>
  <c r="J105" i="46"/>
  <c r="C67" i="48" s="1"/>
  <c r="J81" i="46"/>
  <c r="K81" i="46" s="1"/>
  <c r="J109" i="46"/>
  <c r="K109" i="46" s="1"/>
  <c r="J185" i="46"/>
  <c r="K131" i="46"/>
  <c r="C93" i="48"/>
  <c r="J177" i="46"/>
  <c r="J138" i="46"/>
  <c r="J134" i="46"/>
  <c r="J136" i="46"/>
  <c r="J362" i="49"/>
  <c r="J389" i="49"/>
  <c r="J356" i="49"/>
  <c r="J381" i="49"/>
  <c r="J387" i="49"/>
  <c r="J383" i="49"/>
  <c r="K73" i="46"/>
  <c r="J93" i="46"/>
  <c r="J95" i="46"/>
  <c r="J87" i="46"/>
  <c r="J89" i="46"/>
  <c r="J91" i="46"/>
  <c r="J92" i="46"/>
  <c r="J94" i="46"/>
  <c r="J96" i="46"/>
  <c r="J99" i="46"/>
  <c r="J100" i="46"/>
  <c r="J103" i="46"/>
  <c r="J104" i="46"/>
  <c r="C71" i="48"/>
  <c r="K129" i="46"/>
  <c r="C91" i="48"/>
  <c r="K174" i="46"/>
  <c r="C136" i="48"/>
  <c r="J88" i="46"/>
  <c r="K117" i="46"/>
  <c r="J118" i="46"/>
  <c r="C128" i="48"/>
  <c r="K169" i="46"/>
  <c r="C131" i="48"/>
  <c r="K175" i="46"/>
  <c r="C137" i="48"/>
  <c r="K187" i="46"/>
  <c r="C149" i="48"/>
  <c r="C157" i="48"/>
  <c r="K232" i="46"/>
  <c r="C194" i="48"/>
  <c r="K236" i="46"/>
  <c r="C198" i="48"/>
  <c r="K265" i="46"/>
  <c r="C227" i="48"/>
  <c r="K269" i="46"/>
  <c r="C231" i="48"/>
  <c r="K294" i="46"/>
  <c r="C256" i="48"/>
  <c r="K298" i="46"/>
  <c r="C260" i="48"/>
  <c r="C264" i="48"/>
  <c r="K157" i="46"/>
  <c r="C119" i="48"/>
  <c r="K153" i="46"/>
  <c r="C115" i="48"/>
  <c r="K148" i="46"/>
  <c r="C110" i="48"/>
  <c r="K154" i="46"/>
  <c r="C116" i="48"/>
  <c r="K149" i="46"/>
  <c r="C103" i="48"/>
  <c r="K164" i="46"/>
  <c r="C155" i="48"/>
  <c r="J199" i="46"/>
  <c r="J179" i="46"/>
  <c r="J182" i="46"/>
  <c r="J184" i="46"/>
  <c r="J186" i="46"/>
  <c r="J188" i="46"/>
  <c r="J190" i="46"/>
  <c r="J192" i="46"/>
  <c r="J194" i="46"/>
  <c r="J196" i="46"/>
  <c r="J198" i="46"/>
  <c r="J214" i="46"/>
  <c r="J213" i="46"/>
  <c r="J218" i="46"/>
  <c r="J217" i="46"/>
  <c r="J222" i="46"/>
  <c r="J221" i="46"/>
  <c r="K223" i="46"/>
  <c r="C185" i="48"/>
  <c r="K239" i="46"/>
  <c r="C201" i="48"/>
  <c r="K259" i="46"/>
  <c r="C221" i="48"/>
  <c r="K264" i="46"/>
  <c r="C226" i="48"/>
  <c r="K305" i="46"/>
  <c r="D267" i="48" s="1"/>
  <c r="C267" i="48"/>
  <c r="K309" i="46"/>
  <c r="K358" i="46"/>
  <c r="C320" i="48"/>
  <c r="K385" i="46"/>
  <c r="K393" i="46"/>
  <c r="C355" i="48"/>
  <c r="K230" i="46"/>
  <c r="C192" i="48"/>
  <c r="K233" i="46"/>
  <c r="C195" i="48"/>
  <c r="C199" i="48"/>
  <c r="K248" i="46"/>
  <c r="C210" i="48"/>
  <c r="K249" i="46"/>
  <c r="C211" i="48"/>
  <c r="K252" i="46"/>
  <c r="C214" i="48"/>
  <c r="K257" i="46"/>
  <c r="C219" i="48"/>
  <c r="K266" i="46"/>
  <c r="C228" i="48"/>
  <c r="K274" i="46"/>
  <c r="C236" i="48"/>
  <c r="K278" i="46"/>
  <c r="C240" i="48"/>
  <c r="K282" i="46"/>
  <c r="C244" i="48"/>
  <c r="K286" i="46"/>
  <c r="C248" i="48"/>
  <c r="J311" i="46"/>
  <c r="J291" i="46"/>
  <c r="J293" i="46"/>
  <c r="J295" i="46"/>
  <c r="J297" i="46"/>
  <c r="J299" i="46"/>
  <c r="J301" i="46"/>
  <c r="J303" i="46"/>
  <c r="J304" i="46"/>
  <c r="J306" i="46"/>
  <c r="J308" i="46"/>
  <c r="J310" i="46"/>
  <c r="J313" i="46"/>
  <c r="J312" i="46"/>
  <c r="J317" i="46"/>
  <c r="J321" i="46"/>
  <c r="J324" i="46"/>
  <c r="J328" i="46"/>
  <c r="J330" i="46"/>
  <c r="J332" i="46"/>
  <c r="J334" i="46"/>
  <c r="J336" i="46"/>
  <c r="J335" i="46"/>
  <c r="J338" i="46"/>
  <c r="J337" i="46"/>
  <c r="J342" i="46"/>
  <c r="J341" i="46"/>
  <c r="J346" i="46"/>
  <c r="J345" i="46"/>
  <c r="J318" i="46"/>
  <c r="K349" i="46"/>
  <c r="C311" i="48"/>
  <c r="K357" i="46"/>
  <c r="C319" i="48"/>
  <c r="K377" i="46"/>
  <c r="K388" i="46"/>
  <c r="C350" i="48"/>
  <c r="C357" i="48"/>
  <c r="C358" i="48"/>
  <c r="K399" i="46"/>
  <c r="K403" i="46"/>
  <c r="C365" i="48"/>
  <c r="J320" i="46"/>
  <c r="K352" i="46"/>
  <c r="C314" i="48"/>
  <c r="K355" i="46"/>
  <c r="C317" i="48"/>
  <c r="K359" i="46"/>
  <c r="C321" i="48"/>
  <c r="K366" i="46"/>
  <c r="C328" i="48"/>
  <c r="K367" i="46"/>
  <c r="C329" i="48"/>
  <c r="K370" i="46"/>
  <c r="C332" i="48"/>
  <c r="K371" i="46"/>
  <c r="K379" i="46"/>
  <c r="C341" i="48"/>
  <c r="K382" i="46"/>
  <c r="C344" i="48"/>
  <c r="K384" i="46"/>
  <c r="K410" i="46"/>
  <c r="C372" i="48"/>
  <c r="K99" i="49"/>
  <c r="K114" i="49"/>
  <c r="C76" i="51"/>
  <c r="C80" i="51"/>
  <c r="K120" i="49"/>
  <c r="C82" i="51"/>
  <c r="K173" i="49"/>
  <c r="C135" i="51"/>
  <c r="K177" i="49"/>
  <c r="C139" i="51"/>
  <c r="K181" i="49"/>
  <c r="C143" i="51"/>
  <c r="K235" i="49"/>
  <c r="C197" i="51"/>
  <c r="K239" i="49"/>
  <c r="K264" i="49"/>
  <c r="C226" i="51"/>
  <c r="K268" i="49"/>
  <c r="C230" i="51"/>
  <c r="K297" i="49"/>
  <c r="C259" i="51"/>
  <c r="K301" i="49"/>
  <c r="C263" i="51"/>
  <c r="K326" i="49"/>
  <c r="K60" i="49"/>
  <c r="C22" i="51"/>
  <c r="K58" i="49"/>
  <c r="K56" i="49"/>
  <c r="C18" i="51"/>
  <c r="K54" i="49"/>
  <c r="K62" i="49"/>
  <c r="C24" i="51"/>
  <c r="K70" i="49"/>
  <c r="C32" i="51"/>
  <c r="C37" i="51"/>
  <c r="K87" i="49"/>
  <c r="C49" i="51"/>
  <c r="K91" i="49"/>
  <c r="C53" i="51"/>
  <c r="K96" i="49"/>
  <c r="C58" i="51"/>
  <c r="K125" i="49"/>
  <c r="C87" i="51"/>
  <c r="K131" i="49"/>
  <c r="K137" i="49"/>
  <c r="K159" i="49"/>
  <c r="C121" i="51"/>
  <c r="K162" i="49"/>
  <c r="C124" i="51"/>
  <c r="K171" i="49"/>
  <c r="C133" i="51"/>
  <c r="K170" i="49"/>
  <c r="K176" i="49"/>
  <c r="C138" i="51"/>
  <c r="K188" i="49"/>
  <c r="C150" i="51"/>
  <c r="K192" i="49"/>
  <c r="C154" i="51"/>
  <c r="K191" i="49"/>
  <c r="C153" i="51"/>
  <c r="K200" i="49"/>
  <c r="C162" i="51"/>
  <c r="K199" i="49"/>
  <c r="C161" i="51"/>
  <c r="K211" i="49"/>
  <c r="C173" i="51"/>
  <c r="K214" i="49"/>
  <c r="K218" i="49"/>
  <c r="C180" i="51"/>
  <c r="K226" i="49"/>
  <c r="C188" i="51"/>
  <c r="K234" i="49"/>
  <c r="C200" i="51"/>
  <c r="K254" i="49"/>
  <c r="C216" i="51"/>
  <c r="K253" i="49"/>
  <c r="C215" i="51"/>
  <c r="K262" i="49"/>
  <c r="C224" i="51"/>
  <c r="K261" i="49"/>
  <c r="C223" i="51"/>
  <c r="K291" i="49"/>
  <c r="K300" i="49"/>
  <c r="C262" i="51"/>
  <c r="K312" i="49"/>
  <c r="C274" i="51"/>
  <c r="C303" i="51"/>
  <c r="K338" i="49"/>
  <c r="C300" i="51"/>
  <c r="K342" i="49"/>
  <c r="C304" i="51"/>
  <c r="C310" i="51"/>
  <c r="K367" i="49"/>
  <c r="C329" i="51"/>
  <c r="K371" i="49"/>
  <c r="C333" i="51"/>
  <c r="K68" i="49"/>
  <c r="C30" i="51"/>
  <c r="K77" i="49"/>
  <c r="C39" i="51"/>
  <c r="K90" i="49"/>
  <c r="C52" i="51"/>
  <c r="K122" i="49"/>
  <c r="C84" i="51"/>
  <c r="K126" i="49"/>
  <c r="C88" i="51"/>
  <c r="K156" i="49"/>
  <c r="C118" i="51"/>
  <c r="K160" i="49"/>
  <c r="C122" i="51"/>
  <c r="K165" i="49"/>
  <c r="C127" i="51"/>
  <c r="K182" i="49"/>
  <c r="C144" i="51"/>
  <c r="K185" i="49"/>
  <c r="C147" i="51"/>
  <c r="C151" i="51"/>
  <c r="K205" i="49"/>
  <c r="C167" i="51"/>
  <c r="K216" i="49"/>
  <c r="C178" i="51"/>
  <c r="C182" i="51"/>
  <c r="K228" i="49"/>
  <c r="C190" i="51"/>
  <c r="K244" i="49"/>
  <c r="C206" i="51"/>
  <c r="K248" i="49"/>
  <c r="C210" i="51"/>
  <c r="K252" i="49"/>
  <c r="C214" i="51"/>
  <c r="K260" i="49"/>
  <c r="C222" i="51"/>
  <c r="K269" i="49"/>
  <c r="C231" i="51"/>
  <c r="K284" i="49"/>
  <c r="C246" i="51"/>
  <c r="K298" i="49"/>
  <c r="C260" i="51"/>
  <c r="K306" i="49"/>
  <c r="C268" i="51"/>
  <c r="K314" i="49"/>
  <c r="C276" i="51"/>
  <c r="K322" i="49"/>
  <c r="C284" i="51"/>
  <c r="K321" i="49"/>
  <c r="K347" i="49"/>
  <c r="C309" i="51"/>
  <c r="K353" i="49"/>
  <c r="C315" i="51"/>
  <c r="K357" i="49"/>
  <c r="C319" i="51"/>
  <c r="K363" i="49"/>
  <c r="C325" i="51"/>
  <c r="K366" i="49"/>
  <c r="C328" i="51"/>
  <c r="K370" i="49"/>
  <c r="C332" i="51"/>
  <c r="K372" i="49"/>
  <c r="C334" i="51"/>
  <c r="K374" i="49"/>
  <c r="C336" i="51"/>
  <c r="K376" i="49"/>
  <c r="C338" i="51"/>
  <c r="K378" i="49"/>
  <c r="C340" i="51"/>
  <c r="K382" i="49"/>
  <c r="K384" i="49"/>
  <c r="C346" i="51"/>
  <c r="C348" i="51"/>
  <c r="C353" i="51"/>
  <c r="K391" i="49"/>
  <c r="C358" i="51"/>
  <c r="K396" i="49"/>
  <c r="C362" i="51"/>
  <c r="K400" i="49"/>
  <c r="C366" i="51"/>
  <c r="K404" i="49"/>
  <c r="K414" i="49"/>
  <c r="C376" i="51"/>
  <c r="K410" i="49"/>
  <c r="K405" i="49"/>
  <c r="C367" i="51"/>
  <c r="K401" i="49"/>
  <c r="C363" i="51"/>
  <c r="K397" i="49"/>
  <c r="C359" i="51"/>
  <c r="K388" i="49"/>
  <c r="C350" i="51"/>
  <c r="K393" i="49"/>
  <c r="C355" i="51"/>
  <c r="C360" i="51"/>
  <c r="K398" i="49"/>
  <c r="K77" i="46"/>
  <c r="C39" i="48"/>
  <c r="K68" i="46"/>
  <c r="C30" i="48"/>
  <c r="K64" i="46"/>
  <c r="C26" i="48"/>
  <c r="K67" i="46"/>
  <c r="C29" i="48"/>
  <c r="K123" i="46"/>
  <c r="C85" i="48"/>
  <c r="K58" i="46"/>
  <c r="C20" i="48"/>
  <c r="K69" i="46"/>
  <c r="C31" i="48"/>
  <c r="J83" i="46"/>
  <c r="J79" i="46"/>
  <c r="K75" i="46"/>
  <c r="C37" i="48"/>
  <c r="K71" i="46"/>
  <c r="C33" i="48"/>
  <c r="K74" i="46"/>
  <c r="C36" i="48"/>
  <c r="K70" i="46"/>
  <c r="C32" i="48"/>
  <c r="K66" i="46"/>
  <c r="C28" i="48"/>
  <c r="J76" i="46"/>
  <c r="J80" i="46"/>
  <c r="J84" i="46"/>
  <c r="J113" i="46"/>
  <c r="J85" i="46"/>
  <c r="J97" i="46"/>
  <c r="J98" i="46"/>
  <c r="J101" i="46"/>
  <c r="J102" i="46"/>
  <c r="K172" i="46"/>
  <c r="C134" i="48"/>
  <c r="K176" i="46"/>
  <c r="C138" i="48"/>
  <c r="J90" i="46"/>
  <c r="J107" i="46"/>
  <c r="J115" i="46"/>
  <c r="J106" i="46"/>
  <c r="J108" i="46"/>
  <c r="J110" i="46"/>
  <c r="J114" i="46"/>
  <c r="J112" i="46"/>
  <c r="J116" i="46"/>
  <c r="J120" i="46"/>
  <c r="J122" i="46"/>
  <c r="J121" i="46"/>
  <c r="J124" i="46"/>
  <c r="J125" i="46"/>
  <c r="J126" i="46"/>
  <c r="J128" i="46"/>
  <c r="J130" i="46"/>
  <c r="C124" i="48"/>
  <c r="K238" i="46"/>
  <c r="C200" i="48"/>
  <c r="K263" i="46"/>
  <c r="C225" i="48"/>
  <c r="K271" i="46"/>
  <c r="C233" i="48"/>
  <c r="K300" i="46"/>
  <c r="K159" i="46"/>
  <c r="C121" i="48"/>
  <c r="C117" i="48"/>
  <c r="K146" i="46"/>
  <c r="C108" i="48"/>
  <c r="K142" i="46"/>
  <c r="C104" i="48"/>
  <c r="K160" i="46"/>
  <c r="C122" i="48"/>
  <c r="K147" i="46"/>
  <c r="C109" i="48"/>
  <c r="K163" i="46"/>
  <c r="K173" i="46"/>
  <c r="C135" i="48"/>
  <c r="J181" i="46"/>
  <c r="J201" i="46"/>
  <c r="J200" i="46"/>
  <c r="J202" i="46"/>
  <c r="J203" i="46"/>
  <c r="J204" i="46"/>
  <c r="J205" i="46"/>
  <c r="J206" i="46"/>
  <c r="J207" i="46"/>
  <c r="J208" i="46"/>
  <c r="J209" i="46"/>
  <c r="J210" i="46"/>
  <c r="J211" i="46"/>
  <c r="J212" i="46"/>
  <c r="J216" i="46"/>
  <c r="J215" i="46"/>
  <c r="J220" i="46"/>
  <c r="J219" i="46"/>
  <c r="C186" i="48"/>
  <c r="K227" i="46"/>
  <c r="C189" i="48"/>
  <c r="K235" i="46"/>
  <c r="C197" i="48"/>
  <c r="K242" i="46"/>
  <c r="C204" i="48"/>
  <c r="K243" i="46"/>
  <c r="C205" i="48"/>
  <c r="K246" i="46"/>
  <c r="C208" i="48"/>
  <c r="K247" i="46"/>
  <c r="C209" i="48"/>
  <c r="K268" i="46"/>
  <c r="C230" i="48"/>
  <c r="K275" i="46"/>
  <c r="K279" i="46"/>
  <c r="C241" i="48"/>
  <c r="K280" i="46"/>
  <c r="C242" i="48"/>
  <c r="K283" i="46"/>
  <c r="C245" i="48"/>
  <c r="K288" i="46"/>
  <c r="C250" i="48"/>
  <c r="J292" i="46"/>
  <c r="K333" i="46"/>
  <c r="C295" i="48"/>
  <c r="K356" i="46"/>
  <c r="C318" i="48"/>
  <c r="K360" i="46"/>
  <c r="C322" i="48"/>
  <c r="K387" i="46"/>
  <c r="C349" i="48"/>
  <c r="K391" i="46"/>
  <c r="C353" i="48"/>
  <c r="K229" i="46"/>
  <c r="C191" i="48"/>
  <c r="C193" i="48"/>
  <c r="K241" i="46"/>
  <c r="C203" i="48"/>
  <c r="C215" i="48"/>
  <c r="K256" i="46"/>
  <c r="C218" i="48"/>
  <c r="C223" i="48"/>
  <c r="C224" i="48"/>
  <c r="K270" i="46"/>
  <c r="C232" i="48"/>
  <c r="K285" i="46"/>
  <c r="C247" i="48"/>
  <c r="K290" i="46"/>
  <c r="C252" i="48"/>
  <c r="J307" i="46"/>
  <c r="L305" i="46"/>
  <c r="J315" i="46"/>
  <c r="J319" i="46"/>
  <c r="J323" i="46"/>
  <c r="J325" i="46"/>
  <c r="J326" i="46"/>
  <c r="J340" i="46"/>
  <c r="J339" i="46"/>
  <c r="J344" i="46"/>
  <c r="J343" i="46"/>
  <c r="J314" i="46"/>
  <c r="J322" i="46"/>
  <c r="C312" i="48"/>
  <c r="K361" i="46"/>
  <c r="C323" i="48"/>
  <c r="C327" i="48"/>
  <c r="K369" i="46"/>
  <c r="C331" i="48"/>
  <c r="K372" i="46"/>
  <c r="C334" i="48"/>
  <c r="K373" i="46"/>
  <c r="C335" i="48"/>
  <c r="K376" i="46"/>
  <c r="C338" i="48"/>
  <c r="K381" i="46"/>
  <c r="C343" i="48"/>
  <c r="K392" i="46"/>
  <c r="C354" i="48"/>
  <c r="J316" i="46"/>
  <c r="K348" i="46"/>
  <c r="C310" i="48"/>
  <c r="K351" i="46"/>
  <c r="C313" i="48"/>
  <c r="K363" i="46"/>
  <c r="C325" i="48"/>
  <c r="K375" i="46"/>
  <c r="K383" i="46"/>
  <c r="C345" i="48"/>
  <c r="K390" i="46"/>
  <c r="C352" i="48"/>
  <c r="K415" i="46"/>
  <c r="C377" i="48"/>
  <c r="K411" i="46"/>
  <c r="C373" i="48"/>
  <c r="K408" i="46"/>
  <c r="C370" i="48"/>
  <c r="K105" i="49"/>
  <c r="C67" i="51"/>
  <c r="C78" i="51"/>
  <c r="K119" i="49"/>
  <c r="C81" i="51"/>
  <c r="K136" i="49"/>
  <c r="C98" i="51"/>
  <c r="C112" i="51"/>
  <c r="K175" i="49"/>
  <c r="C137" i="51"/>
  <c r="C141" i="51"/>
  <c r="K210" i="49"/>
  <c r="C172" i="51"/>
  <c r="C195" i="51"/>
  <c r="K237" i="49"/>
  <c r="C199" i="51"/>
  <c r="K266" i="49"/>
  <c r="C228" i="51"/>
  <c r="K295" i="49"/>
  <c r="C257" i="51"/>
  <c r="K303" i="49"/>
  <c r="C265" i="51"/>
  <c r="K328" i="49"/>
  <c r="C290" i="51"/>
  <c r="K332" i="49"/>
  <c r="C294" i="51"/>
  <c r="K59" i="49"/>
  <c r="C21" i="51"/>
  <c r="K55" i="49"/>
  <c r="C17" i="51"/>
  <c r="K61" i="49"/>
  <c r="C23" i="51"/>
  <c r="K71" i="49"/>
  <c r="C33" i="51"/>
  <c r="K78" i="49"/>
  <c r="C50" i="51"/>
  <c r="C57" i="51"/>
  <c r="K115" i="49"/>
  <c r="C102" i="51"/>
  <c r="K139" i="49"/>
  <c r="C101" i="51"/>
  <c r="K135" i="49"/>
  <c r="C97" i="51"/>
  <c r="K158" i="49"/>
  <c r="C120" i="51"/>
  <c r="K167" i="49"/>
  <c r="K172" i="49"/>
  <c r="C134" i="51"/>
  <c r="C145" i="51"/>
  <c r="K196" i="49"/>
  <c r="C158" i="51"/>
  <c r="K207" i="49"/>
  <c r="C169" i="51"/>
  <c r="K219" i="49"/>
  <c r="C181" i="51"/>
  <c r="K223" i="49"/>
  <c r="C185" i="51"/>
  <c r="C193" i="51"/>
  <c r="K230" i="49"/>
  <c r="C192" i="51"/>
  <c r="K242" i="49"/>
  <c r="C204" i="51"/>
  <c r="K245" i="49"/>
  <c r="C207" i="51"/>
  <c r="K249" i="49"/>
  <c r="C211" i="51"/>
  <c r="K258" i="49"/>
  <c r="C220" i="51"/>
  <c r="K271" i="49"/>
  <c r="C233" i="51"/>
  <c r="K274" i="49"/>
  <c r="C236" i="51"/>
  <c r="K287" i="49"/>
  <c r="C249" i="51"/>
  <c r="K286" i="49"/>
  <c r="C248" i="51"/>
  <c r="C266" i="51"/>
  <c r="K307" i="49"/>
  <c r="C269" i="51"/>
  <c r="K311" i="49"/>
  <c r="C273" i="51"/>
  <c r="K325" i="49"/>
  <c r="C287" i="51"/>
  <c r="K331" i="49"/>
  <c r="C293" i="51"/>
  <c r="K336" i="49"/>
  <c r="C298" i="51"/>
  <c r="K340" i="49"/>
  <c r="C302" i="51"/>
  <c r="K350" i="49"/>
  <c r="C312" i="51"/>
  <c r="K369" i="49"/>
  <c r="C331" i="51"/>
  <c r="C368" i="51"/>
  <c r="K406" i="49"/>
  <c r="C27" i="51"/>
  <c r="K64" i="49"/>
  <c r="C26" i="51"/>
  <c r="K73" i="49"/>
  <c r="C35" i="51"/>
  <c r="K72" i="49"/>
  <c r="C34" i="51"/>
  <c r="C43" i="51"/>
  <c r="C42" i="51"/>
  <c r="K86" i="49"/>
  <c r="C48" i="51"/>
  <c r="K89" i="49"/>
  <c r="C51" i="51"/>
  <c r="K93" i="49"/>
  <c r="C55" i="51"/>
  <c r="K97" i="49"/>
  <c r="C59" i="51"/>
  <c r="K106" i="49"/>
  <c r="C68" i="51"/>
  <c r="K113" i="49"/>
  <c r="C75" i="51"/>
  <c r="K128" i="49"/>
  <c r="C90" i="51"/>
  <c r="K130" i="49"/>
  <c r="C92" i="51"/>
  <c r="K144" i="49"/>
  <c r="C106" i="51"/>
  <c r="K146" i="49"/>
  <c r="K148" i="49"/>
  <c r="C110" i="51"/>
  <c r="C123" i="51"/>
  <c r="K169" i="49"/>
  <c r="C131" i="51"/>
  <c r="K168" i="49"/>
  <c r="C130" i="51"/>
  <c r="K178" i="49"/>
  <c r="C140" i="51"/>
  <c r="K190" i="49"/>
  <c r="C152" i="51"/>
  <c r="C171" i="51"/>
  <c r="K217" i="49"/>
  <c r="C179" i="51"/>
  <c r="C183" i="51"/>
  <c r="K225" i="49"/>
  <c r="C213" i="51"/>
  <c r="K256" i="49"/>
  <c r="C218" i="51"/>
  <c r="K255" i="49"/>
  <c r="C217" i="51"/>
  <c r="C235" i="51"/>
  <c r="C251" i="51"/>
  <c r="K288" i="49"/>
  <c r="K294" i="49"/>
  <c r="C256" i="51"/>
  <c r="K302" i="49"/>
  <c r="C264" i="51"/>
  <c r="K318" i="49"/>
  <c r="C280" i="51"/>
  <c r="K317" i="49"/>
  <c r="C297" i="51"/>
  <c r="L360" i="49"/>
  <c r="D322" i="51"/>
  <c r="D339" i="51"/>
  <c r="L377" i="49"/>
  <c r="K395" i="49"/>
  <c r="K417" i="49"/>
  <c r="K411" i="49"/>
  <c r="C373" i="51"/>
  <c r="K409" i="49"/>
  <c r="K407" i="49"/>
  <c r="C369" i="51"/>
  <c r="K399" i="49"/>
  <c r="C361" i="51"/>
  <c r="K390" i="49"/>
  <c r="L379" i="49"/>
  <c r="K354" i="46" l="1"/>
  <c r="C316" i="48"/>
  <c r="K343" i="49"/>
  <c r="C305" i="51"/>
  <c r="K400" i="46"/>
  <c r="D362" i="48" s="1"/>
  <c r="C362" i="48"/>
  <c r="K212" i="49"/>
  <c r="D174" i="51" s="1"/>
  <c r="C174" i="51"/>
  <c r="K85" i="49"/>
  <c r="C47" i="51"/>
  <c r="K56" i="46"/>
  <c r="C18" i="48"/>
  <c r="K337" i="49"/>
  <c r="L337" i="49" s="1"/>
  <c r="C117" i="51"/>
  <c r="C54" i="51"/>
  <c r="K79" i="49"/>
  <c r="L79" i="49" s="1"/>
  <c r="C19" i="51"/>
  <c r="C232" i="51"/>
  <c r="C74" i="51"/>
  <c r="K412" i="46"/>
  <c r="C364" i="48"/>
  <c r="C348" i="48"/>
  <c r="C81" i="48"/>
  <c r="C313" i="51"/>
  <c r="K293" i="49"/>
  <c r="C252" i="51"/>
  <c r="C376" i="48"/>
  <c r="C235" i="48"/>
  <c r="K62" i="46"/>
  <c r="L62" i="46" s="1"/>
  <c r="C24" i="48"/>
  <c r="K108" i="49"/>
  <c r="L108" i="49" s="1"/>
  <c r="C70" i="51"/>
  <c r="K389" i="46"/>
  <c r="C351" i="48"/>
  <c r="K375" i="49"/>
  <c r="C337" i="51"/>
  <c r="K201" i="49"/>
  <c r="C163" i="51"/>
  <c r="K287" i="46"/>
  <c r="L287" i="46" s="1"/>
  <c r="C249" i="48"/>
  <c r="C271" i="51"/>
  <c r="C240" i="51"/>
  <c r="K203" i="49"/>
  <c r="K259" i="49"/>
  <c r="K117" i="49"/>
  <c r="D79" i="51" s="1"/>
  <c r="C31" i="51"/>
  <c r="C109" i="51"/>
  <c r="C69" i="51"/>
  <c r="K362" i="46"/>
  <c r="K272" i="46"/>
  <c r="C315" i="48"/>
  <c r="K353" i="46"/>
  <c r="C277" i="51"/>
  <c r="K315" i="49"/>
  <c r="C105" i="51"/>
  <c r="K143" i="49"/>
  <c r="L143" i="49" s="1"/>
  <c r="K347" i="46"/>
  <c r="C309" i="48"/>
  <c r="K145" i="46"/>
  <c r="C107" i="48"/>
  <c r="C377" i="51"/>
  <c r="C242" i="51"/>
  <c r="C205" i="51"/>
  <c r="C115" i="51"/>
  <c r="K142" i="49"/>
  <c r="C72" i="51"/>
  <c r="K319" i="49"/>
  <c r="L319" i="49" s="1"/>
  <c r="C258" i="51"/>
  <c r="C194" i="51"/>
  <c r="C157" i="51"/>
  <c r="K154" i="49"/>
  <c r="D116" i="51" s="1"/>
  <c r="C91" i="51"/>
  <c r="J417" i="46"/>
  <c r="C360" i="48"/>
  <c r="C188" i="48"/>
  <c r="C220" i="48"/>
  <c r="C118" i="48"/>
  <c r="C112" i="48"/>
  <c r="C196" i="48"/>
  <c r="C374" i="51"/>
  <c r="C342" i="51"/>
  <c r="C321" i="51"/>
  <c r="K213" i="49"/>
  <c r="K94" i="49"/>
  <c r="C286" i="51"/>
  <c r="K104" i="49"/>
  <c r="K66" i="49"/>
  <c r="L66" i="49" s="1"/>
  <c r="C166" i="51"/>
  <c r="C100" i="51"/>
  <c r="K405" i="46"/>
  <c r="C366" i="48"/>
  <c r="D271" i="48"/>
  <c r="L309" i="46"/>
  <c r="K355" i="49"/>
  <c r="C317" i="51"/>
  <c r="C225" i="51"/>
  <c r="K189" i="46"/>
  <c r="D151" i="48" s="1"/>
  <c r="C151" i="48"/>
  <c r="K408" i="49"/>
  <c r="C370" i="51"/>
  <c r="K292" i="49"/>
  <c r="L292" i="49" s="1"/>
  <c r="C254" i="51"/>
  <c r="K124" i="49"/>
  <c r="L124" i="49" s="1"/>
  <c r="C86" i="51"/>
  <c r="C306" i="51"/>
  <c r="C244" i="51"/>
  <c r="K222" i="49"/>
  <c r="C142" i="51"/>
  <c r="K413" i="46"/>
  <c r="C375" i="48"/>
  <c r="K413" i="49"/>
  <c r="L413" i="49" s="1"/>
  <c r="K186" i="49"/>
  <c r="D148" i="51" s="1"/>
  <c r="K257" i="49"/>
  <c r="K109" i="49"/>
  <c r="K323" i="49"/>
  <c r="C85" i="51"/>
  <c r="C202" i="51"/>
  <c r="C155" i="51"/>
  <c r="C94" i="51"/>
  <c r="C335" i="51"/>
  <c r="C282" i="51"/>
  <c r="C113" i="51"/>
  <c r="C89" i="51"/>
  <c r="C46" i="51"/>
  <c r="C168" i="51"/>
  <c r="C83" i="51"/>
  <c r="K416" i="46"/>
  <c r="D378" i="48" s="1"/>
  <c r="K251" i="46"/>
  <c r="D213" i="48" s="1"/>
  <c r="C142" i="48"/>
  <c r="C16" i="48"/>
  <c r="K310" i="49"/>
  <c r="C247" i="51"/>
  <c r="C126" i="51"/>
  <c r="K152" i="49"/>
  <c r="L152" i="49" s="1"/>
  <c r="K327" i="49"/>
  <c r="D289" i="51" s="1"/>
  <c r="K267" i="49"/>
  <c r="D229" i="51" s="1"/>
  <c r="K227" i="49"/>
  <c r="C146" i="51"/>
  <c r="C107" i="51"/>
  <c r="C62" i="51"/>
  <c r="K83" i="49"/>
  <c r="L83" i="49" s="1"/>
  <c r="C65" i="51"/>
  <c r="C371" i="48"/>
  <c r="K374" i="46"/>
  <c r="D336" i="48" s="1"/>
  <c r="K260" i="46"/>
  <c r="C187" i="48"/>
  <c r="C120" i="48"/>
  <c r="C140" i="48"/>
  <c r="K185" i="46"/>
  <c r="C147" i="48"/>
  <c r="K55" i="46"/>
  <c r="K281" i="49"/>
  <c r="L281" i="49" s="1"/>
  <c r="C243" i="51"/>
  <c r="K144" i="46"/>
  <c r="C106" i="48"/>
  <c r="K334" i="49"/>
  <c r="C296" i="51"/>
  <c r="K139" i="46"/>
  <c r="D101" i="48" s="1"/>
  <c r="C101" i="48"/>
  <c r="K406" i="46"/>
  <c r="L406" i="46" s="1"/>
  <c r="C368" i="48"/>
  <c r="K161" i="46"/>
  <c r="C123" i="48"/>
  <c r="K152" i="46"/>
  <c r="K105" i="46"/>
  <c r="C379" i="51"/>
  <c r="C128" i="51"/>
  <c r="C25" i="51"/>
  <c r="C261" i="51"/>
  <c r="C203" i="51"/>
  <c r="C63" i="51"/>
  <c r="C359" i="48"/>
  <c r="C113" i="48"/>
  <c r="C229" i="48"/>
  <c r="C133" i="48"/>
  <c r="K339" i="49"/>
  <c r="D301" i="51" s="1"/>
  <c r="C191" i="51"/>
  <c r="C307" i="51"/>
  <c r="C208" i="51"/>
  <c r="C125" i="51"/>
  <c r="C36" i="51"/>
  <c r="K330" i="49"/>
  <c r="L330" i="49" s="1"/>
  <c r="C356" i="48"/>
  <c r="C206" i="48"/>
  <c r="K331" i="46"/>
  <c r="K167" i="46"/>
  <c r="C291" i="51"/>
  <c r="K329" i="49"/>
  <c r="L329" i="49" s="1"/>
  <c r="K78" i="46"/>
  <c r="L78" i="46" s="1"/>
  <c r="C40" i="48"/>
  <c r="K170" i="46"/>
  <c r="D132" i="48" s="1"/>
  <c r="C132" i="48"/>
  <c r="K240" i="46"/>
  <c r="C202" i="48"/>
  <c r="K279" i="49"/>
  <c r="C241" i="51"/>
  <c r="K236" i="49"/>
  <c r="L236" i="49" s="1"/>
  <c r="C198" i="51"/>
  <c r="C186" i="51"/>
  <c r="K194" i="49"/>
  <c r="D156" i="51" s="1"/>
  <c r="C60" i="51"/>
  <c r="C177" i="51"/>
  <c r="C14" i="51"/>
  <c r="K329" i="46"/>
  <c r="L329" i="46" s="1"/>
  <c r="K277" i="49"/>
  <c r="D239" i="51" s="1"/>
  <c r="K197" i="49"/>
  <c r="C15" i="51"/>
  <c r="K277" i="46"/>
  <c r="D239" i="48" s="1"/>
  <c r="K281" i="46"/>
  <c r="C216" i="48"/>
  <c r="C326" i="51"/>
  <c r="C15" i="48"/>
  <c r="L346" i="49"/>
  <c r="D308" i="51"/>
  <c r="L364" i="49"/>
  <c r="D326" i="51"/>
  <c r="D48" i="48"/>
  <c r="L86" i="46"/>
  <c r="C365" i="51"/>
  <c r="C363" i="48"/>
  <c r="C96" i="51"/>
  <c r="C369" i="48"/>
  <c r="C217" i="48"/>
  <c r="C212" i="48"/>
  <c r="C130" i="48"/>
  <c r="C330" i="51"/>
  <c r="C160" i="51"/>
  <c r="C136" i="51"/>
  <c r="C38" i="51"/>
  <c r="C295" i="51"/>
  <c r="C278" i="51"/>
  <c r="C270" i="51"/>
  <c r="C245" i="51"/>
  <c r="C237" i="51"/>
  <c r="C103" i="51"/>
  <c r="C44" i="51"/>
  <c r="C170" i="51"/>
  <c r="C207" i="48"/>
  <c r="C246" i="48"/>
  <c r="C190" i="48"/>
  <c r="K394" i="49"/>
  <c r="L385" i="49"/>
  <c r="C275" i="51"/>
  <c r="C267" i="51"/>
  <c r="C238" i="51"/>
  <c r="C227" i="51"/>
  <c r="C209" i="51"/>
  <c r="C119" i="51"/>
  <c r="C64" i="51"/>
  <c r="C149" i="51"/>
  <c r="C164" i="51"/>
  <c r="K378" i="46"/>
  <c r="C330" i="48"/>
  <c r="C326" i="48"/>
  <c r="K276" i="46"/>
  <c r="D238" i="48" s="1"/>
  <c r="K143" i="46"/>
  <c r="K296" i="46"/>
  <c r="K165" i="46"/>
  <c r="C89" i="48"/>
  <c r="K82" i="46"/>
  <c r="L82" i="46" s="1"/>
  <c r="C364" i="51"/>
  <c r="K392" i="49"/>
  <c r="L392" i="49" s="1"/>
  <c r="K416" i="49"/>
  <c r="L416" i="49" s="1"/>
  <c r="K365" i="49"/>
  <c r="K361" i="49"/>
  <c r="K349" i="49"/>
  <c r="K149" i="49"/>
  <c r="K250" i="49"/>
  <c r="D212" i="51" s="1"/>
  <c r="K133" i="49"/>
  <c r="L133" i="49" s="1"/>
  <c r="K67" i="49"/>
  <c r="D29" i="51" s="1"/>
  <c r="K272" i="49"/>
  <c r="L272" i="49" s="1"/>
  <c r="K111" i="49"/>
  <c r="C342" i="48"/>
  <c r="K289" i="46"/>
  <c r="C159" i="48"/>
  <c r="C102" i="48"/>
  <c r="C153" i="48"/>
  <c r="C145" i="48"/>
  <c r="C73" i="48"/>
  <c r="C48" i="48"/>
  <c r="C34" i="48"/>
  <c r="C22" i="48"/>
  <c r="C25" i="48"/>
  <c r="C308" i="51"/>
  <c r="C94" i="48"/>
  <c r="C320" i="51"/>
  <c r="K358" i="49"/>
  <c r="K327" i="46"/>
  <c r="K57" i="46"/>
  <c r="L57" i="46" s="1"/>
  <c r="C23" i="48"/>
  <c r="K65" i="46"/>
  <c r="L189" i="46"/>
  <c r="C43" i="48"/>
  <c r="L55" i="46"/>
  <c r="D17" i="48"/>
  <c r="L53" i="46"/>
  <c r="D15" i="48"/>
  <c r="L59" i="46"/>
  <c r="D21" i="48"/>
  <c r="C349" i="51"/>
  <c r="K387" i="49"/>
  <c r="K356" i="49"/>
  <c r="C318" i="51"/>
  <c r="C324" i="51"/>
  <c r="K362" i="49"/>
  <c r="K134" i="46"/>
  <c r="C96" i="48"/>
  <c r="K177" i="46"/>
  <c r="C139" i="48"/>
  <c r="L63" i="46"/>
  <c r="D25" i="48"/>
  <c r="L56" i="46"/>
  <c r="D18" i="48"/>
  <c r="L131" i="46"/>
  <c r="D93" i="48"/>
  <c r="K354" i="49"/>
  <c r="C316" i="51"/>
  <c r="K137" i="46"/>
  <c r="C99" i="48"/>
  <c r="C345" i="51"/>
  <c r="K383" i="49"/>
  <c r="K381" i="49"/>
  <c r="C343" i="51"/>
  <c r="C351" i="51"/>
  <c r="K389" i="49"/>
  <c r="K136" i="46"/>
  <c r="C98" i="48"/>
  <c r="K138" i="46"/>
  <c r="C100" i="48"/>
  <c r="C314" i="51"/>
  <c r="K352" i="49"/>
  <c r="K133" i="46"/>
  <c r="C95" i="48"/>
  <c r="K135" i="46"/>
  <c r="C97" i="48"/>
  <c r="L61" i="46"/>
  <c r="D23" i="48"/>
  <c r="L52" i="46"/>
  <c r="D14" i="48"/>
  <c r="L65" i="46"/>
  <c r="D27" i="48"/>
  <c r="L132" i="46"/>
  <c r="D94" i="48"/>
  <c r="D379" i="51"/>
  <c r="K418" i="49"/>
  <c r="L417" i="49"/>
  <c r="L418" i="49" s="1"/>
  <c r="D297" i="51"/>
  <c r="L335" i="49"/>
  <c r="D279" i="51"/>
  <c r="L317" i="49"/>
  <c r="D280" i="51"/>
  <c r="L318" i="49"/>
  <c r="L313" i="49"/>
  <c r="D275" i="51"/>
  <c r="L309" i="49"/>
  <c r="D271" i="51"/>
  <c r="L305" i="49"/>
  <c r="D267" i="51"/>
  <c r="D264" i="51"/>
  <c r="L302" i="49"/>
  <c r="D256" i="51"/>
  <c r="L294" i="49"/>
  <c r="D250" i="51"/>
  <c r="L288" i="49"/>
  <c r="D251" i="51"/>
  <c r="L289" i="49"/>
  <c r="L280" i="49"/>
  <c r="D242" i="51"/>
  <c r="L276" i="49"/>
  <c r="D238" i="51"/>
  <c r="D235" i="51"/>
  <c r="L273" i="49"/>
  <c r="D227" i="51"/>
  <c r="L265" i="49"/>
  <c r="D217" i="51"/>
  <c r="L255" i="49"/>
  <c r="D218" i="51"/>
  <c r="L256" i="49"/>
  <c r="L251" i="49"/>
  <c r="D213" i="51"/>
  <c r="L247" i="49"/>
  <c r="D209" i="51"/>
  <c r="L243" i="49"/>
  <c r="D205" i="51"/>
  <c r="D202" i="51"/>
  <c r="L240" i="49"/>
  <c r="D186" i="51"/>
  <c r="L224" i="49"/>
  <c r="D187" i="51"/>
  <c r="L225" i="49"/>
  <c r="D183" i="51"/>
  <c r="L221" i="49"/>
  <c r="D179" i="51"/>
  <c r="L217" i="49"/>
  <c r="D171" i="51"/>
  <c r="L209" i="49"/>
  <c r="D155" i="51"/>
  <c r="L193" i="49"/>
  <c r="D152" i="51"/>
  <c r="L190" i="49"/>
  <c r="D140" i="51"/>
  <c r="L178" i="49"/>
  <c r="D130" i="51"/>
  <c r="L168" i="49"/>
  <c r="D131" i="51"/>
  <c r="L169" i="49"/>
  <c r="D123" i="51"/>
  <c r="L161" i="49"/>
  <c r="D119" i="51"/>
  <c r="L157" i="49"/>
  <c r="D115" i="51"/>
  <c r="L153" i="49"/>
  <c r="D110" i="51"/>
  <c r="L148" i="49"/>
  <c r="D108" i="51"/>
  <c r="L146" i="49"/>
  <c r="D106" i="51"/>
  <c r="L144" i="49"/>
  <c r="D104" i="51"/>
  <c r="L142" i="49"/>
  <c r="D94" i="51"/>
  <c r="L132" i="49"/>
  <c r="D92" i="51"/>
  <c r="L130" i="49"/>
  <c r="D90" i="51"/>
  <c r="L128" i="49"/>
  <c r="D75" i="51"/>
  <c r="L113" i="49"/>
  <c r="D72" i="51"/>
  <c r="L110" i="49"/>
  <c r="D68" i="51"/>
  <c r="L106" i="49"/>
  <c r="D64" i="51"/>
  <c r="L102" i="49"/>
  <c r="D60" i="51"/>
  <c r="L98" i="49"/>
  <c r="L97" i="49"/>
  <c r="D59" i="51"/>
  <c r="L93" i="49"/>
  <c r="D55" i="51"/>
  <c r="L89" i="49"/>
  <c r="D51" i="51"/>
  <c r="D48" i="51"/>
  <c r="L86" i="49"/>
  <c r="D42" i="51"/>
  <c r="L80" i="49"/>
  <c r="L81" i="49"/>
  <c r="D43" i="51"/>
  <c r="L72" i="49"/>
  <c r="D34" i="51"/>
  <c r="L73" i="49"/>
  <c r="D35" i="51"/>
  <c r="L64" i="49"/>
  <c r="D26" i="51"/>
  <c r="D27" i="51"/>
  <c r="L65" i="49"/>
  <c r="D335" i="51"/>
  <c r="L373" i="49"/>
  <c r="D331" i="51"/>
  <c r="L369" i="49"/>
  <c r="L350" i="49"/>
  <c r="D312" i="51"/>
  <c r="D306" i="51"/>
  <c r="L344" i="49"/>
  <c r="L340" i="49"/>
  <c r="D302" i="51"/>
  <c r="L336" i="49"/>
  <c r="D298" i="51"/>
  <c r="D293" i="51"/>
  <c r="L331" i="49"/>
  <c r="D287" i="51"/>
  <c r="L325" i="49"/>
  <c r="D281" i="51"/>
  <c r="D282" i="51"/>
  <c r="L320" i="49"/>
  <c r="L311" i="49"/>
  <c r="D273" i="51"/>
  <c r="L307" i="49"/>
  <c r="D269" i="51"/>
  <c r="D266" i="51"/>
  <c r="L304" i="49"/>
  <c r="D258" i="51"/>
  <c r="L296" i="49"/>
  <c r="D248" i="51"/>
  <c r="L286" i="49"/>
  <c r="D249" i="51"/>
  <c r="L287" i="49"/>
  <c r="L282" i="49"/>
  <c r="D244" i="51"/>
  <c r="L278" i="49"/>
  <c r="D240" i="51"/>
  <c r="L274" i="49"/>
  <c r="D236" i="51"/>
  <c r="D233" i="51"/>
  <c r="L271" i="49"/>
  <c r="D225" i="51"/>
  <c r="L263" i="49"/>
  <c r="D219" i="51"/>
  <c r="L257" i="49"/>
  <c r="D220" i="51"/>
  <c r="L258" i="49"/>
  <c r="L249" i="49"/>
  <c r="D211" i="51"/>
  <c r="L245" i="49"/>
  <c r="D207" i="51"/>
  <c r="D204" i="51"/>
  <c r="L242" i="49"/>
  <c r="D194" i="51"/>
  <c r="L232" i="49"/>
  <c r="D192" i="51"/>
  <c r="L230" i="49"/>
  <c r="D193" i="51"/>
  <c r="L231" i="49"/>
  <c r="L222" i="49"/>
  <c r="D184" i="51"/>
  <c r="D185" i="51"/>
  <c r="L223" i="49"/>
  <c r="D181" i="51"/>
  <c r="L219" i="49"/>
  <c r="D177" i="51"/>
  <c r="L215" i="49"/>
  <c r="D169" i="51"/>
  <c r="L207" i="49"/>
  <c r="D165" i="51"/>
  <c r="L203" i="49"/>
  <c r="D157" i="51"/>
  <c r="L195" i="49"/>
  <c r="D158" i="51"/>
  <c r="L196" i="49"/>
  <c r="L187" i="49"/>
  <c r="D149" i="51"/>
  <c r="L183" i="49"/>
  <c r="D145" i="51"/>
  <c r="D142" i="51"/>
  <c r="L180" i="49"/>
  <c r="D134" i="51"/>
  <c r="L172" i="49"/>
  <c r="D128" i="51"/>
  <c r="L166" i="49"/>
  <c r="D129" i="51"/>
  <c r="L167" i="49"/>
  <c r="L158" i="49"/>
  <c r="D120" i="51"/>
  <c r="L154" i="49"/>
  <c r="D113" i="51"/>
  <c r="L151" i="49"/>
  <c r="D97" i="51"/>
  <c r="L135" i="49"/>
  <c r="D101" i="51"/>
  <c r="L139" i="49"/>
  <c r="D102" i="51"/>
  <c r="L140" i="49"/>
  <c r="L129" i="49"/>
  <c r="D91" i="51"/>
  <c r="L127" i="49"/>
  <c r="D89" i="51"/>
  <c r="D77" i="51"/>
  <c r="L115" i="49"/>
  <c r="L95" i="49"/>
  <c r="D57" i="51"/>
  <c r="D54" i="51"/>
  <c r="L92" i="49"/>
  <c r="D50" i="51"/>
  <c r="L88" i="49"/>
  <c r="D46" i="51"/>
  <c r="L84" i="49"/>
  <c r="D40" i="51"/>
  <c r="L78" i="49"/>
  <c r="D33" i="51"/>
  <c r="L71" i="49"/>
  <c r="D23" i="51"/>
  <c r="L61" i="49"/>
  <c r="L52" i="49"/>
  <c r="D14" i="51"/>
  <c r="D17" i="51"/>
  <c r="L55" i="49"/>
  <c r="D19" i="51"/>
  <c r="L57" i="49"/>
  <c r="D21" i="51"/>
  <c r="L59" i="49"/>
  <c r="D25" i="51"/>
  <c r="L63" i="49"/>
  <c r="D294" i="51"/>
  <c r="L332" i="49"/>
  <c r="D290" i="51"/>
  <c r="L328" i="49"/>
  <c r="D265" i="51"/>
  <c r="L303" i="49"/>
  <c r="D261" i="51"/>
  <c r="L299" i="49"/>
  <c r="D257" i="51"/>
  <c r="L295" i="49"/>
  <c r="D232" i="51"/>
  <c r="L270" i="49"/>
  <c r="D228" i="51"/>
  <c r="L266" i="49"/>
  <c r="D203" i="51"/>
  <c r="L241" i="49"/>
  <c r="D199" i="51"/>
  <c r="L237" i="49"/>
  <c r="D195" i="51"/>
  <c r="L233" i="49"/>
  <c r="D172" i="51"/>
  <c r="L210" i="49"/>
  <c r="D168" i="51"/>
  <c r="L206" i="49"/>
  <c r="D164" i="51"/>
  <c r="L202" i="49"/>
  <c r="D141" i="51"/>
  <c r="L179" i="49"/>
  <c r="D137" i="51"/>
  <c r="L175" i="49"/>
  <c r="D112" i="51"/>
  <c r="L150" i="49"/>
  <c r="D98" i="51"/>
  <c r="L136" i="49"/>
  <c r="D83" i="51"/>
  <c r="L121" i="49"/>
  <c r="D81" i="51"/>
  <c r="L119" i="49"/>
  <c r="D78" i="51"/>
  <c r="L116" i="49"/>
  <c r="D74" i="51"/>
  <c r="L112" i="49"/>
  <c r="D71" i="51"/>
  <c r="L109" i="49"/>
  <c r="D67" i="51"/>
  <c r="L105" i="49"/>
  <c r="L101" i="49"/>
  <c r="D63" i="51"/>
  <c r="D370" i="48"/>
  <c r="L408" i="46"/>
  <c r="D374" i="48"/>
  <c r="L412" i="46"/>
  <c r="K316" i="46"/>
  <c r="C278" i="48"/>
  <c r="D354" i="48"/>
  <c r="L392" i="46"/>
  <c r="D343" i="48"/>
  <c r="L381" i="46"/>
  <c r="D338" i="48"/>
  <c r="L376" i="46"/>
  <c r="D335" i="48"/>
  <c r="L373" i="46"/>
  <c r="L372" i="46"/>
  <c r="D334" i="48"/>
  <c r="D331" i="48"/>
  <c r="L369" i="46"/>
  <c r="L368" i="46"/>
  <c r="D330" i="48"/>
  <c r="D327" i="48"/>
  <c r="L365" i="46"/>
  <c r="D323" i="48"/>
  <c r="L361" i="46"/>
  <c r="D312" i="48"/>
  <c r="L350" i="46"/>
  <c r="K314" i="46"/>
  <c r="C276" i="48"/>
  <c r="K344" i="46"/>
  <c r="C306" i="48"/>
  <c r="K339" i="46"/>
  <c r="C301" i="48"/>
  <c r="K340" i="46"/>
  <c r="C302" i="48"/>
  <c r="K326" i="46"/>
  <c r="C288" i="48"/>
  <c r="K323" i="46"/>
  <c r="C285" i="48"/>
  <c r="K319" i="46"/>
  <c r="C281" i="48"/>
  <c r="K315" i="46"/>
  <c r="C277" i="48"/>
  <c r="K307" i="46"/>
  <c r="C269" i="48"/>
  <c r="D252" i="48"/>
  <c r="L290" i="46"/>
  <c r="D247" i="48"/>
  <c r="L285" i="46"/>
  <c r="D232" i="48"/>
  <c r="L270" i="46"/>
  <c r="D224" i="48"/>
  <c r="L262" i="46"/>
  <c r="D223" i="48"/>
  <c r="L261" i="46"/>
  <c r="D218" i="48"/>
  <c r="L256" i="46"/>
  <c r="D215" i="48"/>
  <c r="L253" i="46"/>
  <c r="D203" i="48"/>
  <c r="L241" i="46"/>
  <c r="D193" i="48"/>
  <c r="L231" i="46"/>
  <c r="D191" i="48"/>
  <c r="L229" i="46"/>
  <c r="D188" i="48"/>
  <c r="L226" i="46"/>
  <c r="D353" i="48"/>
  <c r="L391" i="46"/>
  <c r="D349" i="48"/>
  <c r="L387" i="46"/>
  <c r="D326" i="48"/>
  <c r="L364" i="46"/>
  <c r="D322" i="48"/>
  <c r="L360" i="46"/>
  <c r="D318" i="48"/>
  <c r="L356" i="46"/>
  <c r="D295" i="48"/>
  <c r="L333" i="46"/>
  <c r="D291" i="48"/>
  <c r="K219" i="46"/>
  <c r="C181" i="48"/>
  <c r="K220" i="46"/>
  <c r="C182" i="48"/>
  <c r="K211" i="46"/>
  <c r="C173" i="48"/>
  <c r="K208" i="46"/>
  <c r="C170" i="48"/>
  <c r="K207" i="46"/>
  <c r="C169" i="48"/>
  <c r="K204" i="46"/>
  <c r="C166" i="48"/>
  <c r="K203" i="46"/>
  <c r="C165" i="48"/>
  <c r="K202" i="46"/>
  <c r="C164" i="48"/>
  <c r="K201" i="46"/>
  <c r="C163" i="48"/>
  <c r="K130" i="46"/>
  <c r="C92" i="48"/>
  <c r="K128" i="46"/>
  <c r="C90" i="48"/>
  <c r="K126" i="46"/>
  <c r="C88" i="48"/>
  <c r="K124" i="46"/>
  <c r="C86" i="48"/>
  <c r="K116" i="46"/>
  <c r="C78" i="48"/>
  <c r="K110" i="46"/>
  <c r="C72" i="48"/>
  <c r="K106" i="46"/>
  <c r="C68" i="48"/>
  <c r="K107" i="46"/>
  <c r="C69" i="48"/>
  <c r="K102" i="46"/>
  <c r="C64" i="48"/>
  <c r="K101" i="46"/>
  <c r="C63" i="48"/>
  <c r="K97" i="46"/>
  <c r="C59" i="48"/>
  <c r="K85" i="46"/>
  <c r="C47" i="48"/>
  <c r="K84" i="46"/>
  <c r="C46" i="48"/>
  <c r="K76" i="46"/>
  <c r="C38" i="48"/>
  <c r="L66" i="46"/>
  <c r="D28" i="48"/>
  <c r="L70" i="46"/>
  <c r="D32" i="48"/>
  <c r="D36" i="48"/>
  <c r="L74" i="46"/>
  <c r="L71" i="46"/>
  <c r="D33" i="48"/>
  <c r="L75" i="46"/>
  <c r="D37" i="48"/>
  <c r="K83" i="46"/>
  <c r="C45" i="48"/>
  <c r="L69" i="46"/>
  <c r="D31" i="48"/>
  <c r="L58" i="46"/>
  <c r="D20" i="48"/>
  <c r="L123" i="46"/>
  <c r="D85" i="48"/>
  <c r="L67" i="46"/>
  <c r="D29" i="48"/>
  <c r="D44" i="48"/>
  <c r="L64" i="46"/>
  <c r="D26" i="48"/>
  <c r="L68" i="46"/>
  <c r="D30" i="48"/>
  <c r="L77" i="46"/>
  <c r="D39" i="48"/>
  <c r="L54" i="46"/>
  <c r="D16" i="48"/>
  <c r="D355" i="51"/>
  <c r="L393" i="49"/>
  <c r="D350" i="51"/>
  <c r="L388" i="49"/>
  <c r="D359" i="51"/>
  <c r="L397" i="49"/>
  <c r="D363" i="51"/>
  <c r="L401" i="49"/>
  <c r="D367" i="51"/>
  <c r="L405" i="49"/>
  <c r="L408" i="49"/>
  <c r="D370" i="51"/>
  <c r="D372" i="51"/>
  <c r="L410" i="49"/>
  <c r="L412" i="49"/>
  <c r="D374" i="51"/>
  <c r="D376" i="51"/>
  <c r="L414" i="49"/>
  <c r="L386" i="49"/>
  <c r="D348" i="51"/>
  <c r="D346" i="51"/>
  <c r="L384" i="49"/>
  <c r="D344" i="51"/>
  <c r="L382" i="49"/>
  <c r="D342" i="51"/>
  <c r="L380" i="49"/>
  <c r="D340" i="51"/>
  <c r="L378" i="49"/>
  <c r="D338" i="51"/>
  <c r="L376" i="49"/>
  <c r="D336" i="51"/>
  <c r="L374" i="49"/>
  <c r="D334" i="51"/>
  <c r="L372" i="49"/>
  <c r="D332" i="51"/>
  <c r="L370" i="49"/>
  <c r="D330" i="51"/>
  <c r="L368" i="49"/>
  <c r="D328" i="51"/>
  <c r="L366" i="49"/>
  <c r="D327" i="51"/>
  <c r="L365" i="49"/>
  <c r="D325" i="51"/>
  <c r="L363" i="49"/>
  <c r="D323" i="51"/>
  <c r="L361" i="49"/>
  <c r="D321" i="51"/>
  <c r="L359" i="49"/>
  <c r="D319" i="51"/>
  <c r="L357" i="49"/>
  <c r="D317" i="51"/>
  <c r="L355" i="49"/>
  <c r="D315" i="51"/>
  <c r="L353" i="49"/>
  <c r="D313" i="51"/>
  <c r="L351" i="49"/>
  <c r="D311" i="51"/>
  <c r="L349" i="49"/>
  <c r="D309" i="51"/>
  <c r="L347" i="49"/>
  <c r="D305" i="51"/>
  <c r="L343" i="49"/>
  <c r="D283" i="51"/>
  <c r="L321" i="49"/>
  <c r="D284" i="51"/>
  <c r="L322" i="49"/>
  <c r="D276" i="51"/>
  <c r="L314" i="49"/>
  <c r="D272" i="51"/>
  <c r="L310" i="49"/>
  <c r="D268" i="51"/>
  <c r="L306" i="49"/>
  <c r="D260" i="51"/>
  <c r="L298" i="49"/>
  <c r="D254" i="51"/>
  <c r="D255" i="51"/>
  <c r="L293" i="49"/>
  <c r="D246" i="51"/>
  <c r="L284" i="49"/>
  <c r="D247" i="51"/>
  <c r="L285" i="49"/>
  <c r="D243" i="51"/>
  <c r="D231" i="51"/>
  <c r="L269" i="49"/>
  <c r="D221" i="51"/>
  <c r="L259" i="49"/>
  <c r="D222" i="51"/>
  <c r="L260" i="49"/>
  <c r="D214" i="51"/>
  <c r="L252" i="49"/>
  <c r="D210" i="51"/>
  <c r="L248" i="49"/>
  <c r="D206" i="51"/>
  <c r="L244" i="49"/>
  <c r="D198" i="51"/>
  <c r="D190" i="51"/>
  <c r="L228" i="49"/>
  <c r="D191" i="51"/>
  <c r="L229" i="49"/>
  <c r="L220" i="49"/>
  <c r="D182" i="51"/>
  <c r="L216" i="49"/>
  <c r="D178" i="51"/>
  <c r="D175" i="51"/>
  <c r="L213" i="49"/>
  <c r="D167" i="51"/>
  <c r="L205" i="49"/>
  <c r="D159" i="51"/>
  <c r="L197" i="49"/>
  <c r="D160" i="51"/>
  <c r="L198" i="49"/>
  <c r="L189" i="49"/>
  <c r="D151" i="51"/>
  <c r="L185" i="49"/>
  <c r="D147" i="51"/>
  <c r="D144" i="51"/>
  <c r="L182" i="49"/>
  <c r="D136" i="51"/>
  <c r="L174" i="49"/>
  <c r="D126" i="51"/>
  <c r="L164" i="49"/>
  <c r="D127" i="51"/>
  <c r="L165" i="49"/>
  <c r="L160" i="49"/>
  <c r="D122" i="51"/>
  <c r="L156" i="49"/>
  <c r="D118" i="51"/>
  <c r="D111" i="51"/>
  <c r="L149" i="49"/>
  <c r="D88" i="51"/>
  <c r="L126" i="49"/>
  <c r="D86" i="51"/>
  <c r="D84" i="51"/>
  <c r="L122" i="49"/>
  <c r="L117" i="49"/>
  <c r="D56" i="51"/>
  <c r="L94" i="49"/>
  <c r="D52" i="51"/>
  <c r="L90" i="49"/>
  <c r="L85" i="49"/>
  <c r="D47" i="51"/>
  <c r="D38" i="51"/>
  <c r="L76" i="49"/>
  <c r="L77" i="49"/>
  <c r="D39" i="51"/>
  <c r="L68" i="49"/>
  <c r="D30" i="51"/>
  <c r="D31" i="51"/>
  <c r="L69" i="49"/>
  <c r="D337" i="51"/>
  <c r="L375" i="49"/>
  <c r="D333" i="51"/>
  <c r="L371" i="49"/>
  <c r="D329" i="51"/>
  <c r="L367" i="49"/>
  <c r="L348" i="49"/>
  <c r="D310" i="51"/>
  <c r="L342" i="49"/>
  <c r="D304" i="51"/>
  <c r="L338" i="49"/>
  <c r="D300" i="51"/>
  <c r="D295" i="51"/>
  <c r="L333" i="49"/>
  <c r="D307" i="51"/>
  <c r="L345" i="49"/>
  <c r="D303" i="51"/>
  <c r="L341" i="49"/>
  <c r="D299" i="51"/>
  <c r="D285" i="51"/>
  <c r="L323" i="49"/>
  <c r="D286" i="51"/>
  <c r="L324" i="49"/>
  <c r="D277" i="51"/>
  <c r="L315" i="49"/>
  <c r="D278" i="51"/>
  <c r="L316" i="49"/>
  <c r="D274" i="51"/>
  <c r="L312" i="49"/>
  <c r="D270" i="51"/>
  <c r="L308" i="49"/>
  <c r="D262" i="51"/>
  <c r="L300" i="49"/>
  <c r="D252" i="51"/>
  <c r="L290" i="49"/>
  <c r="D253" i="51"/>
  <c r="L291" i="49"/>
  <c r="D245" i="51"/>
  <c r="L283" i="49"/>
  <c r="D241" i="51"/>
  <c r="L279" i="49"/>
  <c r="D237" i="51"/>
  <c r="L275" i="49"/>
  <c r="D223" i="51"/>
  <c r="L261" i="49"/>
  <c r="D224" i="51"/>
  <c r="L262" i="49"/>
  <c r="D215" i="51"/>
  <c r="L253" i="49"/>
  <c r="D216" i="51"/>
  <c r="L254" i="49"/>
  <c r="L250" i="49"/>
  <c r="D208" i="51"/>
  <c r="L246" i="49"/>
  <c r="D200" i="51"/>
  <c r="L238" i="49"/>
  <c r="D196" i="51"/>
  <c r="L234" i="49"/>
  <c r="D188" i="51"/>
  <c r="L226" i="49"/>
  <c r="D189" i="51"/>
  <c r="L227" i="49"/>
  <c r="L218" i="49"/>
  <c r="D180" i="51"/>
  <c r="L214" i="49"/>
  <c r="D176" i="51"/>
  <c r="D173" i="51"/>
  <c r="L211" i="49"/>
  <c r="D163" i="51"/>
  <c r="L201" i="49"/>
  <c r="D161" i="51"/>
  <c r="L199" i="49"/>
  <c r="D162" i="51"/>
  <c r="L200" i="49"/>
  <c r="L191" i="49"/>
  <c r="D153" i="51"/>
  <c r="D154" i="51"/>
  <c r="L192" i="49"/>
  <c r="D150" i="51"/>
  <c r="L188" i="49"/>
  <c r="D146" i="51"/>
  <c r="L184" i="49"/>
  <c r="D138" i="51"/>
  <c r="L176" i="49"/>
  <c r="D132" i="51"/>
  <c r="L170" i="49"/>
  <c r="D133" i="51"/>
  <c r="L171" i="49"/>
  <c r="D124" i="51"/>
  <c r="L162" i="49"/>
  <c r="D125" i="51"/>
  <c r="L163" i="49"/>
  <c r="D121" i="51"/>
  <c r="L159" i="49"/>
  <c r="D117" i="51"/>
  <c r="L155" i="49"/>
  <c r="D109" i="51"/>
  <c r="L147" i="49"/>
  <c r="D107" i="51"/>
  <c r="L145" i="49"/>
  <c r="D95" i="51"/>
  <c r="D99" i="51"/>
  <c r="L137" i="49"/>
  <c r="D103" i="51"/>
  <c r="L141" i="49"/>
  <c r="D93" i="51"/>
  <c r="L131" i="49"/>
  <c r="D87" i="51"/>
  <c r="L125" i="49"/>
  <c r="D85" i="51"/>
  <c r="L123" i="49"/>
  <c r="D66" i="51"/>
  <c r="L104" i="49"/>
  <c r="D62" i="51"/>
  <c r="L100" i="49"/>
  <c r="D58" i="51"/>
  <c r="L96" i="49"/>
  <c r="L91" i="49"/>
  <c r="D53" i="51"/>
  <c r="L87" i="49"/>
  <c r="D49" i="51"/>
  <c r="D44" i="51"/>
  <c r="L82" i="49"/>
  <c r="D36" i="51"/>
  <c r="L74" i="49"/>
  <c r="L75" i="49"/>
  <c r="D37" i="51"/>
  <c r="L70" i="49"/>
  <c r="D32" i="51"/>
  <c r="L62" i="49"/>
  <c r="D24" i="51"/>
  <c r="D15" i="51"/>
  <c r="L53" i="49"/>
  <c r="L54" i="49"/>
  <c r="D16" i="51"/>
  <c r="L56" i="49"/>
  <c r="D18" i="51"/>
  <c r="L58" i="49"/>
  <c r="D20" i="51"/>
  <c r="L60" i="49"/>
  <c r="D22" i="51"/>
  <c r="D296" i="51"/>
  <c r="L334" i="49"/>
  <c r="D288" i="51"/>
  <c r="L326" i="49"/>
  <c r="D263" i="51"/>
  <c r="L301" i="49"/>
  <c r="D259" i="51"/>
  <c r="L297" i="49"/>
  <c r="D230" i="51"/>
  <c r="L268" i="49"/>
  <c r="D226" i="51"/>
  <c r="L264" i="49"/>
  <c r="D201" i="51"/>
  <c r="L239" i="49"/>
  <c r="D197" i="51"/>
  <c r="L235" i="49"/>
  <c r="L212" i="49"/>
  <c r="D170" i="51"/>
  <c r="L208" i="49"/>
  <c r="D166" i="51"/>
  <c r="L204" i="49"/>
  <c r="D143" i="51"/>
  <c r="L181" i="49"/>
  <c r="D139" i="51"/>
  <c r="L177" i="49"/>
  <c r="D135" i="51"/>
  <c r="L173" i="49"/>
  <c r="D100" i="51"/>
  <c r="L138" i="49"/>
  <c r="D96" i="51"/>
  <c r="L134" i="49"/>
  <c r="D82" i="51"/>
  <c r="L120" i="49"/>
  <c r="D80" i="51"/>
  <c r="L118" i="49"/>
  <c r="D76" i="51"/>
  <c r="L114" i="49"/>
  <c r="D73" i="51"/>
  <c r="L111" i="49"/>
  <c r="D69" i="51"/>
  <c r="L107" i="49"/>
  <c r="D65" i="51"/>
  <c r="L103" i="49"/>
  <c r="L99" i="49"/>
  <c r="D61" i="51"/>
  <c r="D372" i="48"/>
  <c r="L410" i="46"/>
  <c r="D376" i="48"/>
  <c r="L414" i="46"/>
  <c r="D367" i="48"/>
  <c r="L405" i="46"/>
  <c r="D371" i="48"/>
  <c r="L409" i="46"/>
  <c r="D375" i="48"/>
  <c r="L413" i="46"/>
  <c r="D356" i="48"/>
  <c r="L394" i="46"/>
  <c r="D346" i="48"/>
  <c r="L384" i="46"/>
  <c r="D344" i="48"/>
  <c r="L382" i="46"/>
  <c r="D341" i="48"/>
  <c r="L379" i="46"/>
  <c r="L374" i="46"/>
  <c r="D333" i="48"/>
  <c r="L371" i="46"/>
  <c r="L370" i="46"/>
  <c r="D332" i="48"/>
  <c r="D329" i="48"/>
  <c r="L367" i="46"/>
  <c r="L366" i="46"/>
  <c r="D328" i="48"/>
  <c r="D321" i="48"/>
  <c r="L359" i="46"/>
  <c r="D317" i="48"/>
  <c r="L355" i="46"/>
  <c r="D314" i="48"/>
  <c r="L352" i="46"/>
  <c r="D309" i="48"/>
  <c r="L347" i="46"/>
  <c r="K318" i="46"/>
  <c r="C280" i="48"/>
  <c r="K346" i="46"/>
  <c r="C308" i="48"/>
  <c r="K341" i="46"/>
  <c r="C303" i="48"/>
  <c r="K342" i="46"/>
  <c r="C304" i="48"/>
  <c r="K335" i="46"/>
  <c r="C297" i="48"/>
  <c r="K336" i="46"/>
  <c r="C298" i="48"/>
  <c r="K334" i="46"/>
  <c r="C296" i="48"/>
  <c r="D289" i="48"/>
  <c r="L327" i="46"/>
  <c r="K324" i="46"/>
  <c r="C286" i="48"/>
  <c r="K312" i="46"/>
  <c r="C274" i="48"/>
  <c r="K308" i="46"/>
  <c r="C270" i="48"/>
  <c r="K304" i="46"/>
  <c r="C266" i="48"/>
  <c r="K301" i="46"/>
  <c r="C263" i="48"/>
  <c r="K297" i="46"/>
  <c r="C259" i="48"/>
  <c r="K293" i="46"/>
  <c r="C255" i="48"/>
  <c r="K311" i="46"/>
  <c r="C273" i="48"/>
  <c r="L289" i="46"/>
  <c r="D251" i="48"/>
  <c r="D248" i="48"/>
  <c r="L286" i="46"/>
  <c r="D244" i="48"/>
  <c r="L282" i="46"/>
  <c r="L281" i="46"/>
  <c r="D243" i="48"/>
  <c r="D240" i="48"/>
  <c r="L278" i="46"/>
  <c r="D236" i="48"/>
  <c r="L274" i="46"/>
  <c r="L273" i="46"/>
  <c r="D235" i="48"/>
  <c r="D228" i="48"/>
  <c r="L266" i="46"/>
  <c r="D222" i="48"/>
  <c r="L260" i="46"/>
  <c r="D219" i="48"/>
  <c r="L257" i="46"/>
  <c r="D214" i="48"/>
  <c r="L252" i="46"/>
  <c r="D211" i="48"/>
  <c r="L249" i="46"/>
  <c r="L248" i="46"/>
  <c r="D210" i="48"/>
  <c r="D207" i="48"/>
  <c r="L245" i="46"/>
  <c r="L244" i="46"/>
  <c r="D206" i="48"/>
  <c r="D199" i="48"/>
  <c r="L237" i="46"/>
  <c r="D195" i="48"/>
  <c r="L233" i="46"/>
  <c r="D192" i="48"/>
  <c r="L230" i="46"/>
  <c r="D187" i="48"/>
  <c r="L225" i="46"/>
  <c r="D355" i="48"/>
  <c r="L393" i="46"/>
  <c r="D351" i="48"/>
  <c r="L389" i="46"/>
  <c r="D347" i="48"/>
  <c r="L385" i="46"/>
  <c r="D324" i="48"/>
  <c r="L362" i="46"/>
  <c r="D320" i="48"/>
  <c r="L358" i="46"/>
  <c r="D316" i="48"/>
  <c r="L354" i="46"/>
  <c r="D293" i="48"/>
  <c r="L331" i="46"/>
  <c r="D249" i="48"/>
  <c r="D246" i="48"/>
  <c r="L284" i="46"/>
  <c r="D234" i="48"/>
  <c r="L272" i="46"/>
  <c r="D226" i="48"/>
  <c r="L264" i="46"/>
  <c r="D221" i="48"/>
  <c r="L259" i="46"/>
  <c r="D216" i="48"/>
  <c r="L254" i="46"/>
  <c r="D201" i="48"/>
  <c r="L239" i="46"/>
  <c r="D190" i="48"/>
  <c r="L228" i="46"/>
  <c r="D185" i="48"/>
  <c r="L223" i="46"/>
  <c r="K222" i="46"/>
  <c r="C184" i="48"/>
  <c r="K217" i="46"/>
  <c r="C179" i="48"/>
  <c r="K218" i="46"/>
  <c r="C180" i="48"/>
  <c r="K198" i="46"/>
  <c r="C160" i="48"/>
  <c r="K194" i="46"/>
  <c r="C156" i="48"/>
  <c r="K190" i="46"/>
  <c r="C152" i="48"/>
  <c r="K186" i="46"/>
  <c r="C148" i="48"/>
  <c r="K182" i="46"/>
  <c r="C144" i="48"/>
  <c r="K199" i="46"/>
  <c r="C161" i="48"/>
  <c r="K88" i="46"/>
  <c r="C50" i="48"/>
  <c r="D140" i="48"/>
  <c r="L178" i="46"/>
  <c r="D136" i="48"/>
  <c r="L174" i="46"/>
  <c r="L129" i="46"/>
  <c r="D91" i="48"/>
  <c r="D71" i="48"/>
  <c r="L109" i="46"/>
  <c r="K104" i="46"/>
  <c r="C66" i="48"/>
  <c r="K100" i="46"/>
  <c r="C62" i="48"/>
  <c r="K94" i="46"/>
  <c r="C56" i="48"/>
  <c r="K91" i="46"/>
  <c r="C53" i="48"/>
  <c r="K87" i="46"/>
  <c r="C49" i="48"/>
  <c r="K93" i="46"/>
  <c r="C55" i="48"/>
  <c r="L390" i="49"/>
  <c r="D352" i="51"/>
  <c r="L394" i="49"/>
  <c r="D356" i="51"/>
  <c r="D361" i="51"/>
  <c r="L399" i="49"/>
  <c r="D365" i="51"/>
  <c r="L403" i="49"/>
  <c r="D369" i="51"/>
  <c r="L407" i="49"/>
  <c r="D371" i="51"/>
  <c r="L409" i="49"/>
  <c r="D373" i="51"/>
  <c r="L411" i="49"/>
  <c r="D375" i="51"/>
  <c r="D377" i="51"/>
  <c r="L415" i="49"/>
  <c r="D357" i="51"/>
  <c r="L395" i="49"/>
  <c r="D368" i="51"/>
  <c r="L406" i="49"/>
  <c r="K417" i="46"/>
  <c r="D369" i="48"/>
  <c r="L407" i="46"/>
  <c r="D373" i="48"/>
  <c r="L411" i="46"/>
  <c r="D377" i="48"/>
  <c r="L415" i="46"/>
  <c r="D364" i="48"/>
  <c r="L402" i="46"/>
  <c r="L401" i="46"/>
  <c r="D363" i="48"/>
  <c r="D360" i="48"/>
  <c r="L398" i="46"/>
  <c r="L397" i="46"/>
  <c r="D359" i="48"/>
  <c r="D352" i="48"/>
  <c r="L390" i="46"/>
  <c r="D348" i="48"/>
  <c r="L386" i="46"/>
  <c r="D345" i="48"/>
  <c r="L383" i="46"/>
  <c r="D340" i="48"/>
  <c r="L378" i="46"/>
  <c r="D337" i="48"/>
  <c r="L375" i="46"/>
  <c r="D325" i="48"/>
  <c r="L363" i="46"/>
  <c r="D315" i="48"/>
  <c r="L353" i="46"/>
  <c r="D313" i="48"/>
  <c r="L351" i="46"/>
  <c r="D310" i="48"/>
  <c r="L348" i="46"/>
  <c r="K322" i="46"/>
  <c r="C284" i="48"/>
  <c r="K343" i="46"/>
  <c r="C305" i="48"/>
  <c r="K325" i="46"/>
  <c r="C287" i="48"/>
  <c r="K292" i="46"/>
  <c r="C254" i="48"/>
  <c r="D250" i="48"/>
  <c r="L288" i="46"/>
  <c r="D245" i="48"/>
  <c r="L283" i="46"/>
  <c r="D242" i="48"/>
  <c r="L280" i="46"/>
  <c r="L279" i="46"/>
  <c r="D241" i="48"/>
  <c r="L275" i="46"/>
  <c r="D237" i="48"/>
  <c r="D230" i="48"/>
  <c r="L268" i="46"/>
  <c r="D220" i="48"/>
  <c r="L258" i="46"/>
  <c r="D217" i="48"/>
  <c r="L255" i="46"/>
  <c r="L250" i="46"/>
  <c r="D212" i="48"/>
  <c r="D209" i="48"/>
  <c r="L247" i="46"/>
  <c r="L246" i="46"/>
  <c r="D208" i="48"/>
  <c r="D205" i="48"/>
  <c r="L243" i="46"/>
  <c r="L242" i="46"/>
  <c r="D204" i="48"/>
  <c r="D197" i="48"/>
  <c r="L235" i="46"/>
  <c r="D189" i="48"/>
  <c r="L227" i="46"/>
  <c r="D186" i="48"/>
  <c r="L224" i="46"/>
  <c r="K215" i="46"/>
  <c r="C177" i="48"/>
  <c r="K216" i="46"/>
  <c r="C178" i="48"/>
  <c r="K212" i="46"/>
  <c r="C174" i="48"/>
  <c r="K210" i="46"/>
  <c r="C172" i="48"/>
  <c r="K209" i="46"/>
  <c r="C171" i="48"/>
  <c r="K206" i="46"/>
  <c r="C168" i="48"/>
  <c r="K205" i="46"/>
  <c r="C167" i="48"/>
  <c r="K200" i="46"/>
  <c r="C162" i="48"/>
  <c r="K181" i="46"/>
  <c r="C143" i="48"/>
  <c r="D135" i="48"/>
  <c r="L173" i="46"/>
  <c r="D130" i="48"/>
  <c r="L168" i="46"/>
  <c r="D125" i="48"/>
  <c r="L163" i="46"/>
  <c r="L143" i="46"/>
  <c r="D105" i="48"/>
  <c r="L147" i="46"/>
  <c r="D109" i="48"/>
  <c r="D114" i="48"/>
  <c r="L152" i="46"/>
  <c r="D118" i="48"/>
  <c r="L156" i="46"/>
  <c r="D122" i="48"/>
  <c r="L160" i="46"/>
  <c r="L142" i="46"/>
  <c r="D104" i="48"/>
  <c r="L146" i="46"/>
  <c r="D108" i="48"/>
  <c r="D112" i="48"/>
  <c r="L150" i="46"/>
  <c r="L151" i="46"/>
  <c r="D113" i="48"/>
  <c r="L155" i="46"/>
  <c r="D117" i="48"/>
  <c r="L159" i="46"/>
  <c r="D121" i="48"/>
  <c r="D262" i="48"/>
  <c r="L300" i="46"/>
  <c r="D258" i="48"/>
  <c r="L296" i="46"/>
  <c r="D233" i="48"/>
  <c r="L271" i="46"/>
  <c r="D229" i="48"/>
  <c r="L267" i="46"/>
  <c r="D225" i="48"/>
  <c r="L263" i="46"/>
  <c r="D200" i="48"/>
  <c r="L238" i="46"/>
  <c r="D196" i="48"/>
  <c r="L234" i="46"/>
  <c r="D133" i="48"/>
  <c r="L171" i="46"/>
  <c r="D127" i="48"/>
  <c r="L165" i="46"/>
  <c r="D124" i="48"/>
  <c r="L162" i="46"/>
  <c r="K125" i="46"/>
  <c r="C87" i="48"/>
  <c r="K121" i="46"/>
  <c r="C83" i="48"/>
  <c r="K122" i="46"/>
  <c r="C84" i="48"/>
  <c r="K120" i="46"/>
  <c r="C82" i="48"/>
  <c r="D81" i="48"/>
  <c r="L119" i="46"/>
  <c r="K112" i="46"/>
  <c r="C74" i="48"/>
  <c r="K114" i="46"/>
  <c r="C76" i="48"/>
  <c r="K108" i="46"/>
  <c r="C70" i="48"/>
  <c r="K115" i="46"/>
  <c r="C77" i="48"/>
  <c r="K90" i="46"/>
  <c r="C52" i="48"/>
  <c r="D142" i="48"/>
  <c r="L180" i="46"/>
  <c r="D138" i="48"/>
  <c r="L176" i="46"/>
  <c r="D134" i="48"/>
  <c r="L172" i="46"/>
  <c r="L127" i="46"/>
  <c r="D89" i="48"/>
  <c r="K98" i="46"/>
  <c r="C60" i="48"/>
  <c r="K113" i="46"/>
  <c r="C75" i="48"/>
  <c r="K80" i="46"/>
  <c r="C42" i="48"/>
  <c r="K79" i="46"/>
  <c r="C41" i="48"/>
  <c r="D364" i="51"/>
  <c r="L402" i="49"/>
  <c r="D360" i="51"/>
  <c r="L398" i="49"/>
  <c r="D366" i="51"/>
  <c r="L404" i="49"/>
  <c r="D362" i="51"/>
  <c r="L400" i="49"/>
  <c r="D358" i="51"/>
  <c r="L396" i="49"/>
  <c r="D353" i="51"/>
  <c r="L391" i="49"/>
  <c r="K320" i="46"/>
  <c r="C282" i="48"/>
  <c r="D366" i="48"/>
  <c r="L404" i="46"/>
  <c r="L403" i="46"/>
  <c r="D365" i="48"/>
  <c r="L399" i="46"/>
  <c r="D361" i="48"/>
  <c r="D358" i="48"/>
  <c r="L396" i="46"/>
  <c r="L395" i="46"/>
  <c r="D357" i="48"/>
  <c r="D350" i="48"/>
  <c r="L388" i="46"/>
  <c r="D342" i="48"/>
  <c r="L380" i="46"/>
  <c r="D339" i="48"/>
  <c r="L377" i="46"/>
  <c r="D319" i="48"/>
  <c r="L357" i="46"/>
  <c r="D311" i="48"/>
  <c r="L349" i="46"/>
  <c r="K345" i="46"/>
  <c r="C307" i="48"/>
  <c r="K337" i="46"/>
  <c r="C299" i="48"/>
  <c r="K338" i="46"/>
  <c r="C300" i="48"/>
  <c r="K332" i="46"/>
  <c r="C294" i="48"/>
  <c r="K330" i="46"/>
  <c r="C292" i="48"/>
  <c r="K328" i="46"/>
  <c r="C290" i="48"/>
  <c r="K321" i="46"/>
  <c r="C283" i="48"/>
  <c r="K317" i="46"/>
  <c r="C279" i="48"/>
  <c r="K313" i="46"/>
  <c r="C275" i="48"/>
  <c r="K310" i="46"/>
  <c r="C272" i="48"/>
  <c r="K306" i="46"/>
  <c r="C268" i="48"/>
  <c r="K303" i="46"/>
  <c r="C265" i="48"/>
  <c r="K299" i="46"/>
  <c r="C261" i="48"/>
  <c r="K295" i="46"/>
  <c r="C257" i="48"/>
  <c r="K291" i="46"/>
  <c r="C253" i="48"/>
  <c r="K221" i="46"/>
  <c r="C183" i="48"/>
  <c r="K213" i="46"/>
  <c r="C175" i="48"/>
  <c r="K214" i="46"/>
  <c r="C176" i="48"/>
  <c r="K196" i="46"/>
  <c r="C158" i="48"/>
  <c r="K192" i="46"/>
  <c r="C154" i="48"/>
  <c r="K188" i="46"/>
  <c r="C150" i="48"/>
  <c r="K184" i="46"/>
  <c r="C146" i="48"/>
  <c r="K179" i="46"/>
  <c r="C141" i="48"/>
  <c r="D159" i="48"/>
  <c r="L197" i="46"/>
  <c r="D155" i="48"/>
  <c r="L193" i="46"/>
  <c r="D147" i="48"/>
  <c r="L185" i="46"/>
  <c r="D129" i="48"/>
  <c r="L167" i="46"/>
  <c r="D126" i="48"/>
  <c r="L164" i="46"/>
  <c r="L141" i="46"/>
  <c r="D103" i="48"/>
  <c r="L145" i="46"/>
  <c r="D107" i="48"/>
  <c r="L149" i="46"/>
  <c r="D111" i="48"/>
  <c r="D116" i="48"/>
  <c r="L154" i="46"/>
  <c r="D120" i="48"/>
  <c r="L158" i="46"/>
  <c r="L140" i="46"/>
  <c r="D102" i="48"/>
  <c r="L144" i="46"/>
  <c r="D106" i="48"/>
  <c r="L148" i="46"/>
  <c r="D110" i="48"/>
  <c r="L153" i="46"/>
  <c r="D115" i="48"/>
  <c r="L157" i="46"/>
  <c r="D119" i="48"/>
  <c r="D264" i="48"/>
  <c r="L302" i="46"/>
  <c r="D260" i="48"/>
  <c r="L298" i="46"/>
  <c r="D256" i="48"/>
  <c r="L294" i="46"/>
  <c r="D231" i="48"/>
  <c r="L269" i="46"/>
  <c r="D227" i="48"/>
  <c r="L265" i="46"/>
  <c r="D202" i="48"/>
  <c r="L240" i="46"/>
  <c r="D198" i="48"/>
  <c r="L236" i="46"/>
  <c r="D194" i="48"/>
  <c r="L232" i="46"/>
  <c r="D157" i="48"/>
  <c r="L195" i="46"/>
  <c r="D153" i="48"/>
  <c r="L191" i="46"/>
  <c r="D149" i="48"/>
  <c r="L187" i="46"/>
  <c r="D145" i="48"/>
  <c r="L183" i="46"/>
  <c r="D137" i="48"/>
  <c r="L175" i="46"/>
  <c r="D131" i="48"/>
  <c r="L169" i="46"/>
  <c r="D128" i="48"/>
  <c r="L166" i="46"/>
  <c r="D123" i="48"/>
  <c r="L161" i="46"/>
  <c r="K118" i="46"/>
  <c r="C80" i="48"/>
  <c r="D79" i="48"/>
  <c r="L117" i="46"/>
  <c r="D73" i="48"/>
  <c r="L111" i="46"/>
  <c r="D67" i="48"/>
  <c r="L105" i="46"/>
  <c r="K103" i="46"/>
  <c r="C65" i="48"/>
  <c r="K99" i="46"/>
  <c r="C61" i="48"/>
  <c r="K96" i="46"/>
  <c r="C58" i="48"/>
  <c r="K92" i="46"/>
  <c r="C54" i="48"/>
  <c r="K89" i="46"/>
  <c r="C51" i="48"/>
  <c r="K95" i="46"/>
  <c r="C57" i="48"/>
  <c r="L72" i="46"/>
  <c r="D34" i="48"/>
  <c r="L73" i="46"/>
  <c r="D35" i="48"/>
  <c r="L81" i="46"/>
  <c r="D43" i="48"/>
  <c r="L60" i="46"/>
  <c r="D22" i="48"/>
  <c r="L170" i="46" l="1"/>
  <c r="D105" i="51"/>
  <c r="L67" i="49"/>
  <c r="L277" i="46"/>
  <c r="D368" i="48"/>
  <c r="D234" i="51"/>
  <c r="D292" i="51"/>
  <c r="D70" i="51"/>
  <c r="D378" i="51"/>
  <c r="D354" i="51"/>
  <c r="L139" i="46"/>
  <c r="L186" i="49"/>
  <c r="L251" i="46"/>
  <c r="D40" i="48"/>
  <c r="L276" i="46"/>
  <c r="D28" i="51"/>
  <c r="D45" i="51"/>
  <c r="L267" i="49"/>
  <c r="L327" i="49"/>
  <c r="D114" i="51"/>
  <c r="L277" i="49"/>
  <c r="L339" i="49"/>
  <c r="D41" i="51"/>
  <c r="L194" i="49"/>
  <c r="D24" i="48"/>
  <c r="L400" i="46"/>
  <c r="L416" i="46"/>
  <c r="L417" i="46" s="1"/>
  <c r="D291" i="51"/>
  <c r="D19" i="48"/>
  <c r="D320" i="51"/>
  <c r="L358" i="49"/>
  <c r="D314" i="51"/>
  <c r="L352" i="49"/>
  <c r="D351" i="51"/>
  <c r="L389" i="49"/>
  <c r="L383" i="49"/>
  <c r="D345" i="51"/>
  <c r="D324" i="51"/>
  <c r="L362" i="49"/>
  <c r="D349" i="51"/>
  <c r="L387" i="49"/>
  <c r="L135" i="46"/>
  <c r="D97" i="48"/>
  <c r="L133" i="46"/>
  <c r="D95" i="48"/>
  <c r="L138" i="46"/>
  <c r="D100" i="48"/>
  <c r="L136" i="46"/>
  <c r="D98" i="48"/>
  <c r="D343" i="51"/>
  <c r="L381" i="49"/>
  <c r="L137" i="46"/>
  <c r="D99" i="48"/>
  <c r="L354" i="49"/>
  <c r="L420" i="49" s="1"/>
  <c r="H427" i="49" s="1"/>
  <c r="D316" i="51"/>
  <c r="D139" i="48"/>
  <c r="L177" i="46"/>
  <c r="L134" i="46"/>
  <c r="D96" i="48"/>
  <c r="L356" i="49"/>
  <c r="D318" i="51"/>
  <c r="L89" i="46"/>
  <c r="D51" i="48"/>
  <c r="L96" i="46"/>
  <c r="D58" i="48"/>
  <c r="D65" i="48"/>
  <c r="L103" i="46"/>
  <c r="D80" i="48"/>
  <c r="L118" i="46"/>
  <c r="D55" i="48"/>
  <c r="L93" i="46"/>
  <c r="L87" i="46"/>
  <c r="D49" i="48"/>
  <c r="L91" i="46"/>
  <c r="D53" i="48"/>
  <c r="D56" i="48"/>
  <c r="L94" i="46"/>
  <c r="L100" i="46"/>
  <c r="D62" i="48"/>
  <c r="L104" i="46"/>
  <c r="D66" i="48"/>
  <c r="D50" i="48"/>
  <c r="L88" i="46"/>
  <c r="D161" i="48"/>
  <c r="L199" i="46"/>
  <c r="L182" i="46"/>
  <c r="D144" i="48"/>
  <c r="L186" i="46"/>
  <c r="D148" i="48"/>
  <c r="L190" i="46"/>
  <c r="D152" i="48"/>
  <c r="D156" i="48"/>
  <c r="L194" i="46"/>
  <c r="D160" i="48"/>
  <c r="L198" i="46"/>
  <c r="D180" i="48"/>
  <c r="L218" i="46"/>
  <c r="L217" i="46"/>
  <c r="D179" i="48"/>
  <c r="D184" i="48"/>
  <c r="L222" i="46"/>
  <c r="D273" i="48"/>
  <c r="L311" i="46"/>
  <c r="L293" i="46"/>
  <c r="D255" i="48"/>
  <c r="L297" i="46"/>
  <c r="D259" i="48"/>
  <c r="D263" i="48"/>
  <c r="L301" i="46"/>
  <c r="L304" i="46"/>
  <c r="D266" i="48"/>
  <c r="L308" i="46"/>
  <c r="D270" i="48"/>
  <c r="L312" i="46"/>
  <c r="D274" i="48"/>
  <c r="D286" i="48"/>
  <c r="L324" i="46"/>
  <c r="D296" i="48"/>
  <c r="L334" i="46"/>
  <c r="D298" i="48"/>
  <c r="L336" i="46"/>
  <c r="L335" i="46"/>
  <c r="D297" i="48"/>
  <c r="D304" i="48"/>
  <c r="L342" i="46"/>
  <c r="L341" i="46"/>
  <c r="D303" i="48"/>
  <c r="D308" i="48"/>
  <c r="L346" i="46"/>
  <c r="D280" i="48"/>
  <c r="L318" i="46"/>
  <c r="L83" i="46"/>
  <c r="D45" i="48"/>
  <c r="L76" i="46"/>
  <c r="D38" i="48"/>
  <c r="L84" i="46"/>
  <c r="D46" i="48"/>
  <c r="L85" i="46"/>
  <c r="D47" i="48"/>
  <c r="D59" i="48"/>
  <c r="L97" i="46"/>
  <c r="D63" i="48"/>
  <c r="L101" i="46"/>
  <c r="L102" i="46"/>
  <c r="D64" i="48"/>
  <c r="D69" i="48"/>
  <c r="L107" i="46"/>
  <c r="D68" i="48"/>
  <c r="L106" i="46"/>
  <c r="D72" i="48"/>
  <c r="L110" i="46"/>
  <c r="D78" i="48"/>
  <c r="L116" i="46"/>
  <c r="L124" i="46"/>
  <c r="D86" i="48"/>
  <c r="L126" i="46"/>
  <c r="D88" i="48"/>
  <c r="L128" i="46"/>
  <c r="D90" i="48"/>
  <c r="L130" i="46"/>
  <c r="D92" i="48"/>
  <c r="D163" i="48"/>
  <c r="L201" i="46"/>
  <c r="D164" i="48"/>
  <c r="L202" i="46"/>
  <c r="D165" i="48"/>
  <c r="L203" i="46"/>
  <c r="D166" i="48"/>
  <c r="L204" i="46"/>
  <c r="D169" i="48"/>
  <c r="L207" i="46"/>
  <c r="D170" i="48"/>
  <c r="L208" i="46"/>
  <c r="D173" i="48"/>
  <c r="L211" i="46"/>
  <c r="D182" i="48"/>
  <c r="L220" i="46"/>
  <c r="L219" i="46"/>
  <c r="D181" i="48"/>
  <c r="D269" i="48"/>
  <c r="L307" i="46"/>
  <c r="D277" i="48"/>
  <c r="L315" i="46"/>
  <c r="D281" i="48"/>
  <c r="L319" i="46"/>
  <c r="D285" i="48"/>
  <c r="L323" i="46"/>
  <c r="D288" i="48"/>
  <c r="L326" i="46"/>
  <c r="D302" i="48"/>
  <c r="L340" i="46"/>
  <c r="L339" i="46"/>
  <c r="D301" i="48"/>
  <c r="D306" i="48"/>
  <c r="L344" i="46"/>
  <c r="D276" i="48"/>
  <c r="L314" i="46"/>
  <c r="D278" i="48"/>
  <c r="L316" i="46"/>
  <c r="L419" i="49"/>
  <c r="D57" i="48"/>
  <c r="L95" i="46"/>
  <c r="D54" i="48"/>
  <c r="L92" i="46"/>
  <c r="D61" i="48"/>
  <c r="L99" i="46"/>
  <c r="L179" i="46"/>
  <c r="D141" i="48"/>
  <c r="L184" i="46"/>
  <c r="D146" i="48"/>
  <c r="L188" i="46"/>
  <c r="D150" i="48"/>
  <c r="D154" i="48"/>
  <c r="L192" i="46"/>
  <c r="D158" i="48"/>
  <c r="L196" i="46"/>
  <c r="D176" i="48"/>
  <c r="L214" i="46"/>
  <c r="L213" i="46"/>
  <c r="D175" i="48"/>
  <c r="L221" i="46"/>
  <c r="D183" i="48"/>
  <c r="L291" i="46"/>
  <c r="D253" i="48"/>
  <c r="L295" i="46"/>
  <c r="D257" i="48"/>
  <c r="L299" i="46"/>
  <c r="D261" i="48"/>
  <c r="D265" i="48"/>
  <c r="L303" i="46"/>
  <c r="L306" i="46"/>
  <c r="D268" i="48"/>
  <c r="L310" i="46"/>
  <c r="D272" i="48"/>
  <c r="D275" i="48"/>
  <c r="L313" i="46"/>
  <c r="D279" i="48"/>
  <c r="L317" i="46"/>
  <c r="D283" i="48"/>
  <c r="L321" i="46"/>
  <c r="D290" i="48"/>
  <c r="L328" i="46"/>
  <c r="D292" i="48"/>
  <c r="L330" i="46"/>
  <c r="D294" i="48"/>
  <c r="L332" i="46"/>
  <c r="D300" i="48"/>
  <c r="L338" i="46"/>
  <c r="L337" i="46"/>
  <c r="D299" i="48"/>
  <c r="D307" i="48"/>
  <c r="L345" i="46"/>
  <c r="D282" i="48"/>
  <c r="L320" i="46"/>
  <c r="L79" i="46"/>
  <c r="D41" i="48"/>
  <c r="L80" i="46"/>
  <c r="D42" i="48"/>
  <c r="D75" i="48"/>
  <c r="L113" i="46"/>
  <c r="L98" i="46"/>
  <c r="D60" i="48"/>
  <c r="D52" i="48"/>
  <c r="L90" i="46"/>
  <c r="D77" i="48"/>
  <c r="L115" i="46"/>
  <c r="D70" i="48"/>
  <c r="L108" i="46"/>
  <c r="D76" i="48"/>
  <c r="L114" i="46"/>
  <c r="D74" i="48"/>
  <c r="L112" i="46"/>
  <c r="D82" i="48"/>
  <c r="L120" i="46"/>
  <c r="L122" i="46"/>
  <c r="D84" i="48"/>
  <c r="L121" i="46"/>
  <c r="D83" i="48"/>
  <c r="L125" i="46"/>
  <c r="D87" i="48"/>
  <c r="D143" i="48"/>
  <c r="L181" i="46"/>
  <c r="D162" i="48"/>
  <c r="L200" i="46"/>
  <c r="D167" i="48"/>
  <c r="L205" i="46"/>
  <c r="D168" i="48"/>
  <c r="L206" i="46"/>
  <c r="D171" i="48"/>
  <c r="L209" i="46"/>
  <c r="D172" i="48"/>
  <c r="L210" i="46"/>
  <c r="D174" i="48"/>
  <c r="L212" i="46"/>
  <c r="D178" i="48"/>
  <c r="L216" i="46"/>
  <c r="L215" i="46"/>
  <c r="D177" i="48"/>
  <c r="D254" i="48"/>
  <c r="L292" i="46"/>
  <c r="D287" i="48"/>
  <c r="L325" i="46"/>
  <c r="L343" i="46"/>
  <c r="D305" i="48"/>
  <c r="D284" i="48"/>
  <c r="L322" i="46"/>
  <c r="L419" i="46" l="1"/>
  <c r="H425" i="46" s="1"/>
  <c r="L418" i="46"/>
  <c r="D427" i="49"/>
  <c r="J427" i="49"/>
  <c r="D430" i="49" s="1"/>
  <c r="J430" i="49" s="1"/>
  <c r="J434" i="49" s="1"/>
  <c r="D425" i="46" l="1"/>
  <c r="J425" i="46"/>
  <c r="D428" i="46" s="1"/>
  <c r="J428" i="46" s="1"/>
  <c r="J432" i="46" s="1"/>
</calcChain>
</file>

<file path=xl/sharedStrings.xml><?xml version="1.0" encoding="utf-8"?>
<sst xmlns="http://schemas.openxmlformats.org/spreadsheetml/2006/main" count="2248" uniqueCount="1154">
  <si>
    <t>Stadt/Ortsteil</t>
  </si>
  <si>
    <t>Mischsystem</t>
  </si>
  <si>
    <t>Trennsystem</t>
  </si>
  <si>
    <t>insgesamt:</t>
  </si>
  <si>
    <t>Bauwerk</t>
  </si>
  <si>
    <t xml:space="preserve">Ort, Datum                   </t>
  </si>
  <si>
    <t xml:space="preserve"> rechtsverbindliche Unterschrift(en)</t>
  </si>
  <si>
    <t xml:space="preserve">  Erklärung  </t>
  </si>
  <si>
    <t xml:space="preserve">der Kläranlage   </t>
  </si>
  <si>
    <t>Anlage BZB</t>
  </si>
  <si>
    <t>Antrag</t>
  </si>
  <si>
    <t>CSB</t>
  </si>
  <si>
    <t>Anschluss von Teilortskanalisationen</t>
  </si>
  <si>
    <t xml:space="preserve">Erklärung über den Betrieb von Teilortskanalisationen     </t>
  </si>
  <si>
    <t>4.  Anmerkungen, Hinweise</t>
  </si>
  <si>
    <t>angeschlossene Einwohner</t>
  </si>
  <si>
    <t>[E]</t>
  </si>
  <si>
    <t>Anschluss von</t>
  </si>
  <si>
    <t xml:space="preserve"> [EUR]</t>
  </si>
  <si>
    <t xml:space="preserve">Anlage BZB  </t>
  </si>
  <si>
    <t>Anlage VR</t>
  </si>
  <si>
    <r>
      <t xml:space="preserve"> Anlage VR</t>
    </r>
    <r>
      <rPr>
        <b/>
        <sz val="12"/>
        <rFont val="Arial"/>
        <family val="2"/>
      </rPr>
      <t xml:space="preserve"> </t>
    </r>
  </si>
  <si>
    <t>Blatt 2 von 3</t>
  </si>
  <si>
    <r>
      <t xml:space="preserve"> Anlage VR</t>
    </r>
    <r>
      <rPr>
        <b/>
        <sz val="12"/>
        <color indexed="10"/>
        <rFont val="Arial"/>
        <family val="2"/>
      </rPr>
      <t xml:space="preserve"> </t>
    </r>
  </si>
  <si>
    <t>Blatt 3 von 3</t>
  </si>
  <si>
    <t>Erklärung
Blatt 2 von 2</t>
  </si>
  <si>
    <t>Summe</t>
  </si>
  <si>
    <t>Ergänzende Anmerkungen/ Erläuterungen:</t>
  </si>
  <si>
    <t>Überwachungswert</t>
  </si>
  <si>
    <t>ist vorgesehen am:</t>
  </si>
  <si>
    <t>Aktenzeichen:</t>
  </si>
  <si>
    <t xml:space="preserve">  Veranlagungsjahr</t>
  </si>
  <si>
    <t>Veranlagungsjahr</t>
  </si>
  <si>
    <t xml:space="preserve">  Veranlagungsjahr     </t>
  </si>
  <si>
    <r>
      <t>Anlage VR</t>
    </r>
    <r>
      <rPr>
        <b/>
        <sz val="12"/>
        <color indexed="10"/>
        <rFont val="Arial"/>
        <family val="2"/>
      </rPr>
      <t xml:space="preserve"> </t>
    </r>
    <r>
      <rPr>
        <b/>
        <sz val="12"/>
        <rFont val="Arial"/>
        <family val="2"/>
      </rPr>
      <t xml:space="preserve">  </t>
    </r>
  </si>
  <si>
    <t>Blatt 1 von 3</t>
  </si>
  <si>
    <t xml:space="preserve"> Veranlagungsjahr</t>
  </si>
  <si>
    <t>Bemerkungen:</t>
  </si>
  <si>
    <t xml:space="preserve"> Name des Erklärenden </t>
  </si>
  <si>
    <t>(ggf. Funktion)</t>
  </si>
  <si>
    <t>nach der Methode des gleitenden Minimums gemäß § 6 Abs. 1 HAbwAG</t>
  </si>
  <si>
    <t xml:space="preserve">          Veranlagungsjahr:</t>
  </si>
  <si>
    <t xml:space="preserve">          Anzahl der Tage im Kalenderjahr</t>
  </si>
  <si>
    <t xml:space="preserve"> E</t>
  </si>
  <si>
    <t xml:space="preserve">          angeschlossene Einwohnergleichwerte</t>
  </si>
  <si>
    <t xml:space="preserve"> EGW</t>
  </si>
  <si>
    <t xml:space="preserve">          angeschlossene Einwohnerwerte</t>
  </si>
  <si>
    <t xml:space="preserve">  l/s</t>
  </si>
  <si>
    <t xml:space="preserve">       I. über den Trinkwasserverbrauch</t>
  </si>
  <si>
    <t xml:space="preserve">Anteil, der nicht zur Kläranlage abgeleitet wird </t>
  </si>
  <si>
    <t>(z. B. Gartenbewässerung, etc.)</t>
  </si>
  <si>
    <t xml:space="preserve">             b) Trinkwasserverbrauch aus Eigenversorgungsanlagen</t>
  </si>
  <si>
    <t xml:space="preserve"> [%]</t>
  </si>
  <si>
    <t xml:space="preserve">             c) Sonstiges Schmutzwasser, </t>
  </si>
  <si>
    <t>das der Kläranlage zugeleitet wird</t>
  </si>
  <si>
    <t>(ohne Niederschlagswasser)</t>
  </si>
  <si>
    <t xml:space="preserve">          Summe aus a) bis c):  häusliches Schmutzwasser Qh</t>
  </si>
  <si>
    <t xml:space="preserve">          Gewerbliches und industrielles Schmutzwasser Qg,</t>
  </si>
  <si>
    <t xml:space="preserve">      der Kläranlage zugeführte Schmutzwassermenge Qs</t>
  </si>
  <si>
    <t>[1]</t>
  </si>
  <si>
    <t>[2]</t>
  </si>
  <si>
    <t>[3]</t>
  </si>
  <si>
    <t>[4]</t>
  </si>
  <si>
    <t>[5]</t>
  </si>
  <si>
    <t>[6]</t>
  </si>
  <si>
    <t>[7]</t>
  </si>
  <si>
    <t>[8]</t>
  </si>
  <si>
    <t>[9]</t>
  </si>
  <si>
    <t>[10]</t>
  </si>
  <si>
    <t>[11]</t>
  </si>
  <si>
    <t>[12]</t>
  </si>
  <si>
    <t>Jahr</t>
  </si>
  <si>
    <t>Datum</t>
  </si>
  <si>
    <t>Zeit-spanne</t>
  </si>
  <si>
    <t>gemessener Tagesdurchfluss 
ohne 
"Messaussetzer"</t>
  </si>
  <si>
    <t>niedrigster 
Tageszufluss</t>
  </si>
  <si>
    <t>Polygon 
20 % 
über dem 
gleitendem 
Minimum</t>
  </si>
  <si>
    <t xml:space="preserve">Auswahl der 
zugrunde 
zu legenden 
Tagesdurchflüsse </t>
  </si>
  <si>
    <t>durchschnittl.
täglicher 
Schmutz-
wasser-
anfall</t>
  </si>
  <si>
    <t>Tagesdurchfluss</t>
  </si>
  <si>
    <t>innerhalb 
21-Tage-Intervall</t>
  </si>
  <si>
    <t>auf 
24 Stunden
umgerechnet</t>
  </si>
  <si>
    <t>21-Tage-Intervall</t>
  </si>
  <si>
    <t>(Gleitendes 
Minimum)</t>
  </si>
  <si>
    <t>[Stunden]</t>
  </si>
  <si>
    <t>[h]</t>
  </si>
  <si>
    <t>[min]</t>
  </si>
  <si>
    <t>(dezimal)</t>
  </si>
  <si>
    <t>31.12. Vorjahr</t>
  </si>
  <si>
    <t>1. Januar</t>
  </si>
  <si>
    <t>2. Januar</t>
  </si>
  <si>
    <t>3. Januar</t>
  </si>
  <si>
    <t>4. Januar</t>
  </si>
  <si>
    <t>5. Januar</t>
  </si>
  <si>
    <t>6. Januar</t>
  </si>
  <si>
    <t>7. Januar</t>
  </si>
  <si>
    <t>8. Januar</t>
  </si>
  <si>
    <t>9. Januar</t>
  </si>
  <si>
    <t>10. Januar</t>
  </si>
  <si>
    <t>11. Januar</t>
  </si>
  <si>
    <t>12. Januar</t>
  </si>
  <si>
    <t>13. Januar</t>
  </si>
  <si>
    <t>Januar</t>
  </si>
  <si>
    <t>14. Januar</t>
  </si>
  <si>
    <t>15. Januar</t>
  </si>
  <si>
    <t>16. Januar</t>
  </si>
  <si>
    <t>17. Januar</t>
  </si>
  <si>
    <t>18. Januar</t>
  </si>
  <si>
    <t>19. Januar</t>
  </si>
  <si>
    <t>20. Januar</t>
  </si>
  <si>
    <t>21. Januar</t>
  </si>
  <si>
    <t>22. Januar</t>
  </si>
  <si>
    <t>23. Januar</t>
  </si>
  <si>
    <t>24. Januar</t>
  </si>
  <si>
    <t>25. Januar</t>
  </si>
  <si>
    <t>26. Januar</t>
  </si>
  <si>
    <t>27. Januar</t>
  </si>
  <si>
    <t>28. Januar</t>
  </si>
  <si>
    <t>29. Januar</t>
  </si>
  <si>
    <t>30. Januar</t>
  </si>
  <si>
    <t>31. Januar</t>
  </si>
  <si>
    <t>1. Februar</t>
  </si>
  <si>
    <t>2. Februar</t>
  </si>
  <si>
    <t>3. Februar</t>
  </si>
  <si>
    <t>4. Februar</t>
  </si>
  <si>
    <t>5. Februar</t>
  </si>
  <si>
    <t>6. Februar</t>
  </si>
  <si>
    <t>7. Februar</t>
  </si>
  <si>
    <t>8. Februar</t>
  </si>
  <si>
    <t>9. Februar</t>
  </si>
  <si>
    <t>10. Februar</t>
  </si>
  <si>
    <t>11. Februar</t>
  </si>
  <si>
    <t>12. Februar</t>
  </si>
  <si>
    <t>13. Februar</t>
  </si>
  <si>
    <t>Februar</t>
  </si>
  <si>
    <t>14. Februar</t>
  </si>
  <si>
    <t>15. Februar</t>
  </si>
  <si>
    <t>16. Februar</t>
  </si>
  <si>
    <t>17. Februar</t>
  </si>
  <si>
    <t>18. Februar</t>
  </si>
  <si>
    <t>19. Februar</t>
  </si>
  <si>
    <t>20. Februar</t>
  </si>
  <si>
    <t>21. Februar</t>
  </si>
  <si>
    <t>22. Februar</t>
  </si>
  <si>
    <t>23. Februar</t>
  </si>
  <si>
    <t>24. Februar</t>
  </si>
  <si>
    <t>25. Februar</t>
  </si>
  <si>
    <t>26. Februar</t>
  </si>
  <si>
    <t>27. Februar</t>
  </si>
  <si>
    <t>28. Februar</t>
  </si>
  <si>
    <t>1. März</t>
  </si>
  <si>
    <t>2. März</t>
  </si>
  <si>
    <t>3. März</t>
  </si>
  <si>
    <t>4. März</t>
  </si>
  <si>
    <t>5. März</t>
  </si>
  <si>
    <t>6. März</t>
  </si>
  <si>
    <t>7. März</t>
  </si>
  <si>
    <t>8. März</t>
  </si>
  <si>
    <t>9. März</t>
  </si>
  <si>
    <t>10. März</t>
  </si>
  <si>
    <t>11. März</t>
  </si>
  <si>
    <t>12. März</t>
  </si>
  <si>
    <t>13. März</t>
  </si>
  <si>
    <t>März</t>
  </si>
  <si>
    <t>14. März</t>
  </si>
  <si>
    <t>15. März</t>
  </si>
  <si>
    <t>16. März</t>
  </si>
  <si>
    <t>17. März</t>
  </si>
  <si>
    <t>18. März</t>
  </si>
  <si>
    <t>19. März</t>
  </si>
  <si>
    <t>20. März</t>
  </si>
  <si>
    <t>21. März</t>
  </si>
  <si>
    <t>22. März</t>
  </si>
  <si>
    <t>23. März</t>
  </si>
  <si>
    <t>24. März</t>
  </si>
  <si>
    <t>25. März</t>
  </si>
  <si>
    <t>26. März</t>
  </si>
  <si>
    <t>27. März</t>
  </si>
  <si>
    <t>28. März</t>
  </si>
  <si>
    <t>29. März</t>
  </si>
  <si>
    <t>30. März</t>
  </si>
  <si>
    <t>31. März</t>
  </si>
  <si>
    <t xml:space="preserve">1. April </t>
  </si>
  <si>
    <t xml:space="preserve">2. April </t>
  </si>
  <si>
    <t xml:space="preserve">3. April </t>
  </si>
  <si>
    <t xml:space="preserve">4. April </t>
  </si>
  <si>
    <t xml:space="preserve">5. April </t>
  </si>
  <si>
    <t xml:space="preserve">6. April </t>
  </si>
  <si>
    <t xml:space="preserve">7. April </t>
  </si>
  <si>
    <t xml:space="preserve">8. April </t>
  </si>
  <si>
    <t xml:space="preserve">9. April </t>
  </si>
  <si>
    <t xml:space="preserve">10. April </t>
  </si>
  <si>
    <t xml:space="preserve">11. April </t>
  </si>
  <si>
    <t xml:space="preserve">12. April </t>
  </si>
  <si>
    <t xml:space="preserve">13. April </t>
  </si>
  <si>
    <t>April</t>
  </si>
  <si>
    <t xml:space="preserve">14. April </t>
  </si>
  <si>
    <t xml:space="preserve">15. April </t>
  </si>
  <si>
    <t xml:space="preserve">16. April </t>
  </si>
  <si>
    <t xml:space="preserve">17. April </t>
  </si>
  <si>
    <t xml:space="preserve">18. April </t>
  </si>
  <si>
    <t xml:space="preserve">19. April </t>
  </si>
  <si>
    <t xml:space="preserve">20. April </t>
  </si>
  <si>
    <t xml:space="preserve">21. April </t>
  </si>
  <si>
    <t xml:space="preserve">22. April </t>
  </si>
  <si>
    <t xml:space="preserve">23. April </t>
  </si>
  <si>
    <t xml:space="preserve">24. April </t>
  </si>
  <si>
    <t xml:space="preserve">25. April </t>
  </si>
  <si>
    <t xml:space="preserve">26. April </t>
  </si>
  <si>
    <t xml:space="preserve">27. April </t>
  </si>
  <si>
    <t xml:space="preserve">28. April </t>
  </si>
  <si>
    <t xml:space="preserve">29. April </t>
  </si>
  <si>
    <t xml:space="preserve">30. April </t>
  </si>
  <si>
    <t>1. Mai</t>
  </si>
  <si>
    <t>2. Mai</t>
  </si>
  <si>
    <t>3. Mai</t>
  </si>
  <si>
    <t>4. Mai</t>
  </si>
  <si>
    <t>5. Mai</t>
  </si>
  <si>
    <t>6. Mai</t>
  </si>
  <si>
    <t>7. Mai</t>
  </si>
  <si>
    <t>8. Mai</t>
  </si>
  <si>
    <t>9. Mai</t>
  </si>
  <si>
    <t>10. Mai</t>
  </si>
  <si>
    <t>11. Mai</t>
  </si>
  <si>
    <t>12. Mai</t>
  </si>
  <si>
    <t>13. Mai</t>
  </si>
  <si>
    <t>Mai</t>
  </si>
  <si>
    <t>14. Mai</t>
  </si>
  <si>
    <t>15. Mai</t>
  </si>
  <si>
    <t>16. Mai</t>
  </si>
  <si>
    <t>17. Mai</t>
  </si>
  <si>
    <t>18. Mai</t>
  </si>
  <si>
    <t>19. Mai</t>
  </si>
  <si>
    <t>20. Mai</t>
  </si>
  <si>
    <t>21. Mai</t>
  </si>
  <si>
    <t>22. Mai</t>
  </si>
  <si>
    <t>23. Mai</t>
  </si>
  <si>
    <t>24. Mai</t>
  </si>
  <si>
    <t>25. Mai</t>
  </si>
  <si>
    <t>26. Mai</t>
  </si>
  <si>
    <t>27. Mai</t>
  </si>
  <si>
    <t>28. Mai</t>
  </si>
  <si>
    <t>29. Mai</t>
  </si>
  <si>
    <t>30. Mai</t>
  </si>
  <si>
    <t>31. Mai</t>
  </si>
  <si>
    <t>1. Juni</t>
  </si>
  <si>
    <t>2. Juni</t>
  </si>
  <si>
    <t>3. Juni</t>
  </si>
  <si>
    <t>4. Juni</t>
  </si>
  <si>
    <t>5. Juni</t>
  </si>
  <si>
    <t>6. Juni</t>
  </si>
  <si>
    <t>7. Juni</t>
  </si>
  <si>
    <t>8. Juni</t>
  </si>
  <si>
    <t>9. Juni</t>
  </si>
  <si>
    <t>10. Juni</t>
  </si>
  <si>
    <t>11. Juni</t>
  </si>
  <si>
    <t>12. Juni</t>
  </si>
  <si>
    <t>13. Juni</t>
  </si>
  <si>
    <t>Juni</t>
  </si>
  <si>
    <t>14. Juni</t>
  </si>
  <si>
    <t>15. Juni</t>
  </si>
  <si>
    <t>16. Juni</t>
  </si>
  <si>
    <t>17. Juni</t>
  </si>
  <si>
    <t>18. Juni</t>
  </si>
  <si>
    <t>19. Juni</t>
  </si>
  <si>
    <t>20. Juni</t>
  </si>
  <si>
    <t>21. Juni</t>
  </si>
  <si>
    <t>22. Juni</t>
  </si>
  <si>
    <t>23. Juni</t>
  </si>
  <si>
    <t>24. Juni</t>
  </si>
  <si>
    <t>25. Juni</t>
  </si>
  <si>
    <t>26. Juni</t>
  </si>
  <si>
    <t>27. Juni</t>
  </si>
  <si>
    <t>28. Juni</t>
  </si>
  <si>
    <t>29. Juni</t>
  </si>
  <si>
    <t>30. Juni</t>
  </si>
  <si>
    <t>1. Juli</t>
  </si>
  <si>
    <t>2. Juli</t>
  </si>
  <si>
    <t>3. Juli</t>
  </si>
  <si>
    <t>4. Juli</t>
  </si>
  <si>
    <t>5. Juli</t>
  </si>
  <si>
    <t>6. Juli</t>
  </si>
  <si>
    <t>7. Juli</t>
  </si>
  <si>
    <t>8. Juli</t>
  </si>
  <si>
    <t>9. Juli</t>
  </si>
  <si>
    <t>10. Juli</t>
  </si>
  <si>
    <t>11. Juli</t>
  </si>
  <si>
    <t>12. Juli</t>
  </si>
  <si>
    <t>13. Juli</t>
  </si>
  <si>
    <t>Juli</t>
  </si>
  <si>
    <t>14. Juli</t>
  </si>
  <si>
    <t>15. Juli</t>
  </si>
  <si>
    <t>16. Juli</t>
  </si>
  <si>
    <t>17. Juli</t>
  </si>
  <si>
    <t>18. Juli</t>
  </si>
  <si>
    <t>19. Juli</t>
  </si>
  <si>
    <t>20. Juli</t>
  </si>
  <si>
    <t>21. Juli</t>
  </si>
  <si>
    <t>22. Juli</t>
  </si>
  <si>
    <t>23. Juli</t>
  </si>
  <si>
    <t>24. Juli</t>
  </si>
  <si>
    <t>25. Juli</t>
  </si>
  <si>
    <t>26. Juli</t>
  </si>
  <si>
    <t>27. Juli</t>
  </si>
  <si>
    <t>28. Juli</t>
  </si>
  <si>
    <t>29. Juli</t>
  </si>
  <si>
    <t>30. Juli</t>
  </si>
  <si>
    <t>31. Juli</t>
  </si>
  <si>
    <t>1. August</t>
  </si>
  <si>
    <t>2. August</t>
  </si>
  <si>
    <t>3. August</t>
  </si>
  <si>
    <t>4. August</t>
  </si>
  <si>
    <t>5. August</t>
  </si>
  <si>
    <t>6. August</t>
  </si>
  <si>
    <t>7. August</t>
  </si>
  <si>
    <t>8. August</t>
  </si>
  <si>
    <t>9. August</t>
  </si>
  <si>
    <t>10. August</t>
  </si>
  <si>
    <t>11. August</t>
  </si>
  <si>
    <t>12. August</t>
  </si>
  <si>
    <t>13. August</t>
  </si>
  <si>
    <t>August</t>
  </si>
  <si>
    <t>14. August</t>
  </si>
  <si>
    <t>15. August</t>
  </si>
  <si>
    <t>16. August</t>
  </si>
  <si>
    <t>17. August</t>
  </si>
  <si>
    <t>18. August</t>
  </si>
  <si>
    <t>19. August</t>
  </si>
  <si>
    <t>20. August</t>
  </si>
  <si>
    <t>21. August</t>
  </si>
  <si>
    <t>22. August</t>
  </si>
  <si>
    <t>23. August</t>
  </si>
  <si>
    <t>24. August</t>
  </si>
  <si>
    <t>25. August</t>
  </si>
  <si>
    <t>26. August</t>
  </si>
  <si>
    <t>27. August</t>
  </si>
  <si>
    <t>28. August</t>
  </si>
  <si>
    <t>29. August</t>
  </si>
  <si>
    <t>30. August</t>
  </si>
  <si>
    <t>31. August</t>
  </si>
  <si>
    <t>1. September</t>
  </si>
  <si>
    <t>2. September</t>
  </si>
  <si>
    <t>3. September</t>
  </si>
  <si>
    <t>4. September</t>
  </si>
  <si>
    <t>5. September</t>
  </si>
  <si>
    <t>6. September</t>
  </si>
  <si>
    <t>7. September</t>
  </si>
  <si>
    <t>8. September</t>
  </si>
  <si>
    <t>9. September</t>
  </si>
  <si>
    <t>10. September</t>
  </si>
  <si>
    <t>11. September</t>
  </si>
  <si>
    <t>12. September</t>
  </si>
  <si>
    <t>13. September</t>
  </si>
  <si>
    <t>September</t>
  </si>
  <si>
    <t>14. September</t>
  </si>
  <si>
    <t>15. September</t>
  </si>
  <si>
    <t>16. September</t>
  </si>
  <si>
    <t>17. September</t>
  </si>
  <si>
    <t>18. September</t>
  </si>
  <si>
    <t>19. September</t>
  </si>
  <si>
    <t>20. September</t>
  </si>
  <si>
    <t>21. September</t>
  </si>
  <si>
    <t>22. September</t>
  </si>
  <si>
    <t>23. September</t>
  </si>
  <si>
    <t>24. September</t>
  </si>
  <si>
    <t>25. September</t>
  </si>
  <si>
    <t>26. September</t>
  </si>
  <si>
    <t>27. September</t>
  </si>
  <si>
    <t>28. September</t>
  </si>
  <si>
    <t>29. September</t>
  </si>
  <si>
    <t>30. September</t>
  </si>
  <si>
    <t>1. Oktober</t>
  </si>
  <si>
    <t>2. Oktober</t>
  </si>
  <si>
    <t>3. Oktober</t>
  </si>
  <si>
    <t>4. Oktober</t>
  </si>
  <si>
    <t>5. Oktober</t>
  </si>
  <si>
    <t>6. Oktober</t>
  </si>
  <si>
    <t>7. Oktober</t>
  </si>
  <si>
    <t>8. Oktober</t>
  </si>
  <si>
    <t>9. Oktober</t>
  </si>
  <si>
    <t>10. Oktober</t>
  </si>
  <si>
    <t>11. Oktober</t>
  </si>
  <si>
    <t>12. Oktober</t>
  </si>
  <si>
    <t>13. Oktober</t>
  </si>
  <si>
    <t>Oktober</t>
  </si>
  <si>
    <t>14. Oktober</t>
  </si>
  <si>
    <t>15. Oktober</t>
  </si>
  <si>
    <t>16. Oktober</t>
  </si>
  <si>
    <t>17. Oktober</t>
  </si>
  <si>
    <t>18. Oktober</t>
  </si>
  <si>
    <t>19. Oktober</t>
  </si>
  <si>
    <t>20. Oktober</t>
  </si>
  <si>
    <t>21. Oktober</t>
  </si>
  <si>
    <t>22. Oktober</t>
  </si>
  <si>
    <t>23. Oktober</t>
  </si>
  <si>
    <t>24. Oktober</t>
  </si>
  <si>
    <t>25. Oktober</t>
  </si>
  <si>
    <t>26. Oktober</t>
  </si>
  <si>
    <t>27. Oktober</t>
  </si>
  <si>
    <t>28. Oktober</t>
  </si>
  <si>
    <t>29. Oktober</t>
  </si>
  <si>
    <t>30. Oktober</t>
  </si>
  <si>
    <t>31. Oktober</t>
  </si>
  <si>
    <t>1. November</t>
  </si>
  <si>
    <t>2. November</t>
  </si>
  <si>
    <t>3. November</t>
  </si>
  <si>
    <t>4. November</t>
  </si>
  <si>
    <t>5. November</t>
  </si>
  <si>
    <t>6. November</t>
  </si>
  <si>
    <t>7. November</t>
  </si>
  <si>
    <t>8. November</t>
  </si>
  <si>
    <t>9. November</t>
  </si>
  <si>
    <t>10. November</t>
  </si>
  <si>
    <t>11. November</t>
  </si>
  <si>
    <t>12. November</t>
  </si>
  <si>
    <t>13. November</t>
  </si>
  <si>
    <t>November</t>
  </si>
  <si>
    <t>14. November</t>
  </si>
  <si>
    <t>15. November</t>
  </si>
  <si>
    <t>16. November</t>
  </si>
  <si>
    <t>17. November</t>
  </si>
  <si>
    <t>18. November</t>
  </si>
  <si>
    <t>19. November</t>
  </si>
  <si>
    <t>20. November</t>
  </si>
  <si>
    <t>21. November</t>
  </si>
  <si>
    <t>22. November</t>
  </si>
  <si>
    <t>23. November</t>
  </si>
  <si>
    <t>24. November</t>
  </si>
  <si>
    <t>25. November</t>
  </si>
  <si>
    <t>26. November</t>
  </si>
  <si>
    <t>27. November</t>
  </si>
  <si>
    <t>28. November</t>
  </si>
  <si>
    <t>29. November</t>
  </si>
  <si>
    <t>30. November</t>
  </si>
  <si>
    <t>1. Dezember</t>
  </si>
  <si>
    <t>2. Dezember</t>
  </si>
  <si>
    <t>3. Dezember</t>
  </si>
  <si>
    <t>4. Dezember</t>
  </si>
  <si>
    <t>5. Dezember</t>
  </si>
  <si>
    <t>6. Dezember</t>
  </si>
  <si>
    <t>7. Dezember</t>
  </si>
  <si>
    <t>8. Dezember</t>
  </si>
  <si>
    <t>9. Dezember</t>
  </si>
  <si>
    <t>10. Dezember</t>
  </si>
  <si>
    <t>11. Dezember</t>
  </si>
  <si>
    <t>12. Dezember</t>
  </si>
  <si>
    <t>13. Dezember</t>
  </si>
  <si>
    <t>Dezember</t>
  </si>
  <si>
    <t>14. Dezember</t>
  </si>
  <si>
    <t>15. Dezember</t>
  </si>
  <si>
    <t>16. Dezember</t>
  </si>
  <si>
    <t>17. Dezember</t>
  </si>
  <si>
    <t>18. Dezember</t>
  </si>
  <si>
    <t>19. Dezember</t>
  </si>
  <si>
    <t>20. Dezember</t>
  </si>
  <si>
    <t>21. Dezember</t>
  </si>
  <si>
    <t>22. Dezember</t>
  </si>
  <si>
    <t>23. Dezember</t>
  </si>
  <si>
    <t>24. Dezember</t>
  </si>
  <si>
    <t>25. Dezember</t>
  </si>
  <si>
    <t>26. Dezember</t>
  </si>
  <si>
    <t>27. Dezember</t>
  </si>
  <si>
    <t>28. Dezember</t>
  </si>
  <si>
    <t>29. Dezember</t>
  </si>
  <si>
    <t>30. Dezember</t>
  </si>
  <si>
    <t>31. Dezember</t>
  </si>
  <si>
    <t xml:space="preserve">Summe der Abflussmengen </t>
  </si>
  <si>
    <t xml:space="preserve">Anzahl der zugrunde gelegten Tage </t>
  </si>
  <si>
    <t xml:space="preserve"> [d]</t>
  </si>
  <si>
    <t>Anzahl der Trockenwettertage</t>
  </si>
  <si>
    <t>mittlere Trockenwetter-Tagesmenge</t>
  </si>
  <si>
    <t xml:space="preserve">    [d]             =</t>
  </si>
  <si>
    <t>Kalendertage</t>
  </si>
  <si>
    <t xml:space="preserve">                     =</t>
  </si>
  <si>
    <t xml:space="preserve">              Anteil des Fremdwassers an der JSM    =</t>
  </si>
  <si>
    <t>Anmerkungen, Hinweise</t>
  </si>
  <si>
    <t>Diese Tabelle dient lediglich 
der Erstellung der Graphik</t>
  </si>
  <si>
    <t>Kläranlage:</t>
  </si>
  <si>
    <t>Veranlagungsjahr:</t>
  </si>
  <si>
    <t>gemessener 
Tagesdurchfluss
(auf 24 Stunden
umgerechnet)</t>
  </si>
  <si>
    <t>niedrigster 
Tagesdurchfluss innerhalb 
21-Tage-Intervall (gleitendes Minimum)</t>
  </si>
  <si>
    <t>Polygon 20 % über gleitendem Minimum</t>
  </si>
  <si>
    <t>durchschnittlicher
täglicher 
Schmutzwasser-
anfall</t>
  </si>
  <si>
    <t>Polygon I</t>
  </si>
  <si>
    <t>Polygon II</t>
  </si>
  <si>
    <t>01.01.</t>
  </si>
  <si>
    <t>02.01.</t>
  </si>
  <si>
    <t>03.01.</t>
  </si>
  <si>
    <t>04.01.</t>
  </si>
  <si>
    <t>05.01.</t>
  </si>
  <si>
    <t>06.01.</t>
  </si>
  <si>
    <t>07.01.</t>
  </si>
  <si>
    <t>08.01.</t>
  </si>
  <si>
    <t>09.01.</t>
  </si>
  <si>
    <t>10.01.</t>
  </si>
  <si>
    <t>11.01.</t>
  </si>
  <si>
    <t>12.01.</t>
  </si>
  <si>
    <t>13.01.</t>
  </si>
  <si>
    <t>14.01.</t>
  </si>
  <si>
    <t>15.01.</t>
  </si>
  <si>
    <t>16.01.</t>
  </si>
  <si>
    <t>17.01.</t>
  </si>
  <si>
    <t>18.01.</t>
  </si>
  <si>
    <t>19.01.</t>
  </si>
  <si>
    <t>20.01.</t>
  </si>
  <si>
    <t>21.01.</t>
  </si>
  <si>
    <t>22.01.</t>
  </si>
  <si>
    <t>23.01.</t>
  </si>
  <si>
    <t>24.01.</t>
  </si>
  <si>
    <t>25.01.</t>
  </si>
  <si>
    <t>26.01.</t>
  </si>
  <si>
    <t>27.01.</t>
  </si>
  <si>
    <t>28.01.</t>
  </si>
  <si>
    <t>29.01.</t>
  </si>
  <si>
    <t>30.01.</t>
  </si>
  <si>
    <t>31.01.</t>
  </si>
  <si>
    <t>01.02.</t>
  </si>
  <si>
    <t>02.02.</t>
  </si>
  <si>
    <t>03.02.</t>
  </si>
  <si>
    <t>04.02.</t>
  </si>
  <si>
    <t>05.02.</t>
  </si>
  <si>
    <t>06.02.</t>
  </si>
  <si>
    <t>07.02.</t>
  </si>
  <si>
    <t>08.02.</t>
  </si>
  <si>
    <t>09.02.</t>
  </si>
  <si>
    <t>10.02.</t>
  </si>
  <si>
    <t>11.02.</t>
  </si>
  <si>
    <t>12.02.</t>
  </si>
  <si>
    <t>13.02.</t>
  </si>
  <si>
    <t>14.02.</t>
  </si>
  <si>
    <t>15.02.</t>
  </si>
  <si>
    <t>16.02.</t>
  </si>
  <si>
    <t>17.02.</t>
  </si>
  <si>
    <t>18.02.</t>
  </si>
  <si>
    <t>19.02.</t>
  </si>
  <si>
    <t>20.02.</t>
  </si>
  <si>
    <t>21.02.</t>
  </si>
  <si>
    <t>22.02.</t>
  </si>
  <si>
    <t>23.02.</t>
  </si>
  <si>
    <t>24.02.</t>
  </si>
  <si>
    <t>25.02.</t>
  </si>
  <si>
    <t>26.02.</t>
  </si>
  <si>
    <t>27.02.</t>
  </si>
  <si>
    <t>28.02.</t>
  </si>
  <si>
    <t>01.03.</t>
  </si>
  <si>
    <t>02.03.</t>
  </si>
  <si>
    <t>03.03.</t>
  </si>
  <si>
    <t>04.03.</t>
  </si>
  <si>
    <t>05.03.</t>
  </si>
  <si>
    <t>06.03.</t>
  </si>
  <si>
    <t>07.03.</t>
  </si>
  <si>
    <t>08.03.</t>
  </si>
  <si>
    <t>09.03.</t>
  </si>
  <si>
    <t>10.03.</t>
  </si>
  <si>
    <t>11.03.</t>
  </si>
  <si>
    <t>12.03.</t>
  </si>
  <si>
    <t>13.03.</t>
  </si>
  <si>
    <t>14.03.</t>
  </si>
  <si>
    <t>15.03.</t>
  </si>
  <si>
    <t>16.03.</t>
  </si>
  <si>
    <t>17.03.</t>
  </si>
  <si>
    <t>18.03.</t>
  </si>
  <si>
    <t>19.03.</t>
  </si>
  <si>
    <t>20.03.</t>
  </si>
  <si>
    <t>21.03.</t>
  </si>
  <si>
    <t>22.03.</t>
  </si>
  <si>
    <t>23.03.</t>
  </si>
  <si>
    <t>24.03.</t>
  </si>
  <si>
    <t>25.03.</t>
  </si>
  <si>
    <t>26.03.</t>
  </si>
  <si>
    <t>27.03.</t>
  </si>
  <si>
    <t>28.03.</t>
  </si>
  <si>
    <t>29.03.</t>
  </si>
  <si>
    <t>30.03.</t>
  </si>
  <si>
    <t>31.03.</t>
  </si>
  <si>
    <t>01.04.</t>
  </si>
  <si>
    <t>02.04.</t>
  </si>
  <si>
    <t>03.04.</t>
  </si>
  <si>
    <t>04.04.</t>
  </si>
  <si>
    <t>05.04.</t>
  </si>
  <si>
    <t>06.04.</t>
  </si>
  <si>
    <t>07.04.</t>
  </si>
  <si>
    <t>08.04.</t>
  </si>
  <si>
    <t>09.04.</t>
  </si>
  <si>
    <t>10.04.</t>
  </si>
  <si>
    <t>11.04.</t>
  </si>
  <si>
    <t>12.04.</t>
  </si>
  <si>
    <t>13.04.</t>
  </si>
  <si>
    <t>14.04.</t>
  </si>
  <si>
    <t>15.04.</t>
  </si>
  <si>
    <t>16.04.</t>
  </si>
  <si>
    <t>17.04.</t>
  </si>
  <si>
    <t>18.04.</t>
  </si>
  <si>
    <t>19.04.</t>
  </si>
  <si>
    <t>20.04.</t>
  </si>
  <si>
    <t>21.04.</t>
  </si>
  <si>
    <t>22.04.</t>
  </si>
  <si>
    <t>23.04.</t>
  </si>
  <si>
    <t>24.04.</t>
  </si>
  <si>
    <t>25.04.</t>
  </si>
  <si>
    <t>26.04.</t>
  </si>
  <si>
    <t>27.04.</t>
  </si>
  <si>
    <t>28.04.</t>
  </si>
  <si>
    <t>29.04.</t>
  </si>
  <si>
    <t>30.04.</t>
  </si>
  <si>
    <t>01.05.</t>
  </si>
  <si>
    <t>02.05.</t>
  </si>
  <si>
    <t>03.05.</t>
  </si>
  <si>
    <t>04.05.</t>
  </si>
  <si>
    <t>05.05.</t>
  </si>
  <si>
    <t>06.05.</t>
  </si>
  <si>
    <t>07.05.</t>
  </si>
  <si>
    <t>08.05.</t>
  </si>
  <si>
    <t>09.05.</t>
  </si>
  <si>
    <t>10.05.</t>
  </si>
  <si>
    <t>11.05.</t>
  </si>
  <si>
    <t>12.05.</t>
  </si>
  <si>
    <t>13.05.</t>
  </si>
  <si>
    <t>14.05.</t>
  </si>
  <si>
    <t>15.05.</t>
  </si>
  <si>
    <t>16.05.</t>
  </si>
  <si>
    <t>17.05.</t>
  </si>
  <si>
    <t>18.05.</t>
  </si>
  <si>
    <t>19.05.</t>
  </si>
  <si>
    <t>20.05.</t>
  </si>
  <si>
    <t>21.05.</t>
  </si>
  <si>
    <t>22.05.</t>
  </si>
  <si>
    <t>23.05.</t>
  </si>
  <si>
    <t>24.05.</t>
  </si>
  <si>
    <t>25.05.</t>
  </si>
  <si>
    <t>26.05.</t>
  </si>
  <si>
    <t>27.05.</t>
  </si>
  <si>
    <t>28.05.</t>
  </si>
  <si>
    <t>29.05.</t>
  </si>
  <si>
    <t>30.05.</t>
  </si>
  <si>
    <t>31.05.</t>
  </si>
  <si>
    <t>01.06.</t>
  </si>
  <si>
    <t>02.06.</t>
  </si>
  <si>
    <t>03.06.</t>
  </si>
  <si>
    <t>04.06.</t>
  </si>
  <si>
    <t>05.06.</t>
  </si>
  <si>
    <t>06.06.</t>
  </si>
  <si>
    <t>07.06.</t>
  </si>
  <si>
    <t>08.06.</t>
  </si>
  <si>
    <t>09.06.</t>
  </si>
  <si>
    <t>10.06.</t>
  </si>
  <si>
    <t>11.06.</t>
  </si>
  <si>
    <t>12.06.</t>
  </si>
  <si>
    <t>13.06.</t>
  </si>
  <si>
    <t>14.06.</t>
  </si>
  <si>
    <t>15.06.</t>
  </si>
  <si>
    <t>16.06.</t>
  </si>
  <si>
    <t>17.06.</t>
  </si>
  <si>
    <t>18.06.</t>
  </si>
  <si>
    <t>19.06.</t>
  </si>
  <si>
    <t>20.06.</t>
  </si>
  <si>
    <t>21.06.</t>
  </si>
  <si>
    <t>22.06.</t>
  </si>
  <si>
    <t>23.06.</t>
  </si>
  <si>
    <t>24.06.</t>
  </si>
  <si>
    <t>25.06.</t>
  </si>
  <si>
    <t>26.06.</t>
  </si>
  <si>
    <t>27.06.</t>
  </si>
  <si>
    <t>28.06.</t>
  </si>
  <si>
    <t>29.06.</t>
  </si>
  <si>
    <t>30.06.</t>
  </si>
  <si>
    <t>01.07.</t>
  </si>
  <si>
    <t>02.07.</t>
  </si>
  <si>
    <t>03.07.</t>
  </si>
  <si>
    <t>04.07.</t>
  </si>
  <si>
    <t>05.07.</t>
  </si>
  <si>
    <t>06.07.</t>
  </si>
  <si>
    <t>07.07.</t>
  </si>
  <si>
    <t>08.07.</t>
  </si>
  <si>
    <t>09.07.</t>
  </si>
  <si>
    <t>10.07.</t>
  </si>
  <si>
    <t>11.07.</t>
  </si>
  <si>
    <t>12.07.</t>
  </si>
  <si>
    <t>13.07.</t>
  </si>
  <si>
    <t>14.07.</t>
  </si>
  <si>
    <t>15.07.</t>
  </si>
  <si>
    <t>16.07.</t>
  </si>
  <si>
    <t>17.07.</t>
  </si>
  <si>
    <t>18.07.</t>
  </si>
  <si>
    <t>19.07.</t>
  </si>
  <si>
    <t>20.07.</t>
  </si>
  <si>
    <t>21.07.</t>
  </si>
  <si>
    <t>22.07.</t>
  </si>
  <si>
    <t>23.07.</t>
  </si>
  <si>
    <t>24.07.</t>
  </si>
  <si>
    <t>25.07.</t>
  </si>
  <si>
    <t>26.07.</t>
  </si>
  <si>
    <t>27.07.</t>
  </si>
  <si>
    <t>28.07.</t>
  </si>
  <si>
    <t>29.07.</t>
  </si>
  <si>
    <t>30.07.</t>
  </si>
  <si>
    <t>31.07.</t>
  </si>
  <si>
    <t>01.08.</t>
  </si>
  <si>
    <t>02.08.</t>
  </si>
  <si>
    <t>03.08.</t>
  </si>
  <si>
    <t>04.08.</t>
  </si>
  <si>
    <t>05.08.</t>
  </si>
  <si>
    <t>06.08.</t>
  </si>
  <si>
    <t>07.08.</t>
  </si>
  <si>
    <t>08.08.</t>
  </si>
  <si>
    <t>09.08.</t>
  </si>
  <si>
    <t>10.08.</t>
  </si>
  <si>
    <t>11.08.</t>
  </si>
  <si>
    <t>12.08.</t>
  </si>
  <si>
    <t>13.08.</t>
  </si>
  <si>
    <t>14.08.</t>
  </si>
  <si>
    <t>15.08.</t>
  </si>
  <si>
    <t>16.08.</t>
  </si>
  <si>
    <t>17.08.</t>
  </si>
  <si>
    <t>18.08.</t>
  </si>
  <si>
    <t>19.08.</t>
  </si>
  <si>
    <t>20.08.</t>
  </si>
  <si>
    <t>21.08.</t>
  </si>
  <si>
    <t>22.08.</t>
  </si>
  <si>
    <t>23.08.</t>
  </si>
  <si>
    <t>24.08.</t>
  </si>
  <si>
    <t>25.08.</t>
  </si>
  <si>
    <t>26.08.</t>
  </si>
  <si>
    <t>27.08.</t>
  </si>
  <si>
    <t>28.08.</t>
  </si>
  <si>
    <t>29.08.</t>
  </si>
  <si>
    <t>30.08.</t>
  </si>
  <si>
    <t>31.08.</t>
  </si>
  <si>
    <t>01.09.</t>
  </si>
  <si>
    <t>02.09.</t>
  </si>
  <si>
    <t>03.09.</t>
  </si>
  <si>
    <t>04.09.</t>
  </si>
  <si>
    <t>05.09.</t>
  </si>
  <si>
    <t>06.09.</t>
  </si>
  <si>
    <t>07.09.</t>
  </si>
  <si>
    <t>08.09.</t>
  </si>
  <si>
    <t>09.09.</t>
  </si>
  <si>
    <t>10.09.</t>
  </si>
  <si>
    <t>11.09.</t>
  </si>
  <si>
    <t>12.09.</t>
  </si>
  <si>
    <t>13.09.</t>
  </si>
  <si>
    <t>14.09.</t>
  </si>
  <si>
    <t>15.09.</t>
  </si>
  <si>
    <t>16.09.</t>
  </si>
  <si>
    <t>17.09.</t>
  </si>
  <si>
    <t>18.09.</t>
  </si>
  <si>
    <t>19.09.</t>
  </si>
  <si>
    <t>20.09.</t>
  </si>
  <si>
    <t>21.09.</t>
  </si>
  <si>
    <t>22.09.</t>
  </si>
  <si>
    <t>23.09.</t>
  </si>
  <si>
    <t>24.09.</t>
  </si>
  <si>
    <t>25.09.</t>
  </si>
  <si>
    <t>26.09.</t>
  </si>
  <si>
    <t>27.09.</t>
  </si>
  <si>
    <t>28.09.</t>
  </si>
  <si>
    <t>29.09.</t>
  </si>
  <si>
    <t>30.09.</t>
  </si>
  <si>
    <t>01.10.</t>
  </si>
  <si>
    <t>02.10.</t>
  </si>
  <si>
    <t>03.10.</t>
  </si>
  <si>
    <t>04.10.</t>
  </si>
  <si>
    <t>05.10.</t>
  </si>
  <si>
    <t>06.10.</t>
  </si>
  <si>
    <t>07.10.</t>
  </si>
  <si>
    <t>08.10.</t>
  </si>
  <si>
    <t>09.10.</t>
  </si>
  <si>
    <t>10.10.</t>
  </si>
  <si>
    <t>11.10.</t>
  </si>
  <si>
    <t>12.10.</t>
  </si>
  <si>
    <t>13.10.</t>
  </si>
  <si>
    <t>14.10.</t>
  </si>
  <si>
    <t>15.10.</t>
  </si>
  <si>
    <t>16.10.</t>
  </si>
  <si>
    <t>17.10.</t>
  </si>
  <si>
    <t>18.10.</t>
  </si>
  <si>
    <t>19.10.</t>
  </si>
  <si>
    <t>20.10.</t>
  </si>
  <si>
    <t>21.10.</t>
  </si>
  <si>
    <t>22.10.</t>
  </si>
  <si>
    <t>23.10.</t>
  </si>
  <si>
    <t>24.10.</t>
  </si>
  <si>
    <t>25.10.</t>
  </si>
  <si>
    <t>26.10.</t>
  </si>
  <si>
    <t>27.10.</t>
  </si>
  <si>
    <t>28.10.</t>
  </si>
  <si>
    <t>29.10.</t>
  </si>
  <si>
    <t>30.10.</t>
  </si>
  <si>
    <t>31.10.</t>
  </si>
  <si>
    <t>01.11.</t>
  </si>
  <si>
    <t>02.11.</t>
  </si>
  <si>
    <t>03.11.</t>
  </si>
  <si>
    <t>04.11.</t>
  </si>
  <si>
    <t>05.11.</t>
  </si>
  <si>
    <t>06.11.</t>
  </si>
  <si>
    <t>07.11.</t>
  </si>
  <si>
    <t>08.11.</t>
  </si>
  <si>
    <t>09.11.</t>
  </si>
  <si>
    <t>10.11.</t>
  </si>
  <si>
    <t>11.11.</t>
  </si>
  <si>
    <t>12.11.</t>
  </si>
  <si>
    <t>13.11.</t>
  </si>
  <si>
    <t>14.11.</t>
  </si>
  <si>
    <t>15.11.</t>
  </si>
  <si>
    <t>16.11.</t>
  </si>
  <si>
    <t>17.11.</t>
  </si>
  <si>
    <t>18.11.</t>
  </si>
  <si>
    <t>19.11.</t>
  </si>
  <si>
    <t>20.11.</t>
  </si>
  <si>
    <t>21.11.</t>
  </si>
  <si>
    <t>22.11.</t>
  </si>
  <si>
    <t>23.11.</t>
  </si>
  <si>
    <t>24.11.</t>
  </si>
  <si>
    <t>25.11.</t>
  </si>
  <si>
    <t>26.11.</t>
  </si>
  <si>
    <t>27.11.</t>
  </si>
  <si>
    <t>28.11.</t>
  </si>
  <si>
    <t>29.11.</t>
  </si>
  <si>
    <t>30.11.</t>
  </si>
  <si>
    <t>01.12.</t>
  </si>
  <si>
    <t>02.12.</t>
  </si>
  <si>
    <t>03.12.</t>
  </si>
  <si>
    <t>04.12.</t>
  </si>
  <si>
    <t>05.12.</t>
  </si>
  <si>
    <t>06.12.</t>
  </si>
  <si>
    <t>07.12.</t>
  </si>
  <si>
    <t>08.12.</t>
  </si>
  <si>
    <t>09.12.</t>
  </si>
  <si>
    <t>10.12.</t>
  </si>
  <si>
    <t>11.12.</t>
  </si>
  <si>
    <t>12.12.</t>
  </si>
  <si>
    <t>13.12.</t>
  </si>
  <si>
    <t>14.12.</t>
  </si>
  <si>
    <t>15.12.</t>
  </si>
  <si>
    <t>16.12.</t>
  </si>
  <si>
    <t>17.12.</t>
  </si>
  <si>
    <t>18.12.</t>
  </si>
  <si>
    <t>19.12.</t>
  </si>
  <si>
    <t>20.12.</t>
  </si>
  <si>
    <t>21.12.</t>
  </si>
  <si>
    <t>22.12.</t>
  </si>
  <si>
    <t>23.12.</t>
  </si>
  <si>
    <t>24.12.</t>
  </si>
  <si>
    <t>25.12.</t>
  </si>
  <si>
    <t>26.12.</t>
  </si>
  <si>
    <t>27.12.</t>
  </si>
  <si>
    <t>28.12.</t>
  </si>
  <si>
    <t>29.12.</t>
  </si>
  <si>
    <t>30.12.</t>
  </si>
  <si>
    <t>31.12.</t>
  </si>
  <si>
    <t xml:space="preserve"> [%]          (im Regelfall nicht mehr als 5 %)</t>
  </si>
  <si>
    <t>29. Februar</t>
  </si>
  <si>
    <t>Diese Tabelle dient lediglich der Erstellung der Graphik</t>
  </si>
  <si>
    <t>durchschnittlicher
täglicher 
Schmutzwasser-
abfluss</t>
  </si>
  <si>
    <t>29.02.</t>
  </si>
  <si>
    <r>
      <t xml:space="preserve">         zugelassener Zufluss zur Kläranlage Q</t>
    </r>
    <r>
      <rPr>
        <b/>
        <vertAlign val="subscript"/>
        <sz val="11"/>
        <rFont val="Arial"/>
        <family val="2"/>
      </rPr>
      <t>max</t>
    </r>
  </si>
  <si>
    <r>
      <t xml:space="preserve"> [m</t>
    </r>
    <r>
      <rPr>
        <vertAlign val="superscript"/>
        <sz val="10"/>
        <rFont val="Arial"/>
        <family val="2"/>
      </rPr>
      <t>3</t>
    </r>
    <r>
      <rPr>
        <sz val="10"/>
        <rFont val="Arial"/>
        <family val="2"/>
      </rPr>
      <t>/a]</t>
    </r>
  </si>
  <si>
    <r>
      <t>Hinweis zur Ermittlung
der jährlichen Schmutzwassermenge:</t>
    </r>
    <r>
      <rPr>
        <b/>
        <sz val="10"/>
        <rFont val="Arial"/>
        <family val="2"/>
      </rPr>
      <t xml:space="preserve">
</t>
    </r>
    <r>
      <rPr>
        <sz val="10"/>
        <rFont val="Arial"/>
        <family val="2"/>
      </rPr>
      <t xml:space="preserve">Die jährliche Schmutzwassermenge ist 
</t>
    </r>
    <r>
      <rPr>
        <u/>
        <sz val="10"/>
        <rFont val="Arial"/>
        <family val="2"/>
      </rPr>
      <t>entweder</t>
    </r>
    <r>
      <rPr>
        <sz val="10"/>
        <rFont val="Arial"/>
        <family val="2"/>
      </rPr>
      <t xml:space="preserve"> über die
</t>
    </r>
    <r>
      <rPr>
        <b/>
        <sz val="10"/>
        <rFont val="Arial"/>
        <family val="2"/>
      </rPr>
      <t xml:space="preserve">Methode I </t>
    </r>
    <r>
      <rPr>
        <sz val="10"/>
        <rFont val="Arial"/>
        <family val="2"/>
      </rPr>
      <t xml:space="preserve"> (Trinkwasserverbrauch) </t>
    </r>
    <r>
      <rPr>
        <u/>
        <sz val="10"/>
        <rFont val="Arial"/>
        <family val="2"/>
      </rPr>
      <t>oder</t>
    </r>
    <r>
      <rPr>
        <sz val="10"/>
        <rFont val="Arial"/>
        <family val="2"/>
      </rPr>
      <t xml:space="preserve">
</t>
    </r>
    <r>
      <rPr>
        <b/>
        <sz val="10"/>
        <rFont val="Arial"/>
        <family val="2"/>
      </rPr>
      <t>Methode II</t>
    </r>
    <r>
      <rPr>
        <sz val="10"/>
        <rFont val="Arial"/>
        <family val="2"/>
      </rPr>
      <t xml:space="preserve"> (gebührenpfl. Schmutzwassermenge)
zu ermitteln. </t>
    </r>
    <r>
      <rPr>
        <b/>
        <sz val="10"/>
        <rFont val="Arial"/>
        <family val="2"/>
      </rPr>
      <t xml:space="preserve">
</t>
    </r>
    <r>
      <rPr>
        <b/>
        <sz val="10"/>
        <color indexed="10"/>
        <rFont val="Arial"/>
        <family val="2"/>
      </rPr>
      <t>► Bitte nur einen Wert angeben!</t>
    </r>
  </si>
  <si>
    <r>
      <t xml:space="preserve">Zeitpunkt der Ablesung
</t>
    </r>
    <r>
      <rPr>
        <b/>
        <sz val="10"/>
        <color indexed="10"/>
        <rFont val="Arial"/>
        <family val="2"/>
      </rPr>
      <t>(Pflicht-felder)</t>
    </r>
  </si>
  <si>
    <r>
      <t xml:space="preserve">Messwert
</t>
    </r>
    <r>
      <rPr>
        <b/>
        <sz val="10"/>
        <color indexed="10"/>
        <rFont val="Arial"/>
        <family val="2"/>
      </rPr>
      <t>(Pflichtfeld)</t>
    </r>
  </si>
  <si>
    <r>
      <t>[m</t>
    </r>
    <r>
      <rPr>
        <vertAlign val="superscript"/>
        <sz val="10"/>
        <rFont val="Arial"/>
        <family val="2"/>
      </rPr>
      <t>3</t>
    </r>
    <r>
      <rPr>
        <sz val="10"/>
        <rFont val="Arial"/>
        <family val="2"/>
      </rPr>
      <t>/d]</t>
    </r>
  </si>
  <si>
    <r>
      <t>[m</t>
    </r>
    <r>
      <rPr>
        <vertAlign val="superscript"/>
        <sz val="10"/>
        <rFont val="Arial"/>
        <family val="2"/>
      </rPr>
      <t>3</t>
    </r>
    <r>
      <rPr>
        <sz val="10"/>
        <rFont val="Arial"/>
        <family val="2"/>
      </rPr>
      <t>/d]</t>
    </r>
  </si>
  <si>
    <r>
      <t xml:space="preserve"> [m</t>
    </r>
    <r>
      <rPr>
        <vertAlign val="superscript"/>
        <sz val="10"/>
        <rFont val="Arial"/>
        <family val="2"/>
      </rPr>
      <t>3</t>
    </r>
    <r>
      <rPr>
        <sz val="10"/>
        <rFont val="Arial"/>
        <family val="2"/>
      </rPr>
      <t>]</t>
    </r>
  </si>
  <si>
    <r>
      <t xml:space="preserve">     </t>
    </r>
    <r>
      <rPr>
        <b/>
        <u/>
        <sz val="14"/>
        <rFont val="Arial"/>
        <family val="2"/>
      </rPr>
      <t>Ermittlung der Jahresschmutzwassermenge (JSM)</t>
    </r>
  </si>
  <si>
    <r>
      <t xml:space="preserve">  [m</t>
    </r>
    <r>
      <rPr>
        <vertAlign val="superscript"/>
        <sz val="11"/>
        <rFont val="Arial"/>
        <family val="2"/>
      </rPr>
      <t>3</t>
    </r>
    <r>
      <rPr>
        <sz val="11"/>
        <rFont val="Arial"/>
        <family val="2"/>
      </rPr>
      <t xml:space="preserve">]    </t>
    </r>
    <r>
      <rPr>
        <b/>
        <sz val="11"/>
        <rFont val="Arial"/>
        <family val="2"/>
      </rPr>
      <t xml:space="preserve">  :</t>
    </r>
  </si>
  <si>
    <r>
      <t xml:space="preserve"> [m</t>
    </r>
    <r>
      <rPr>
        <vertAlign val="superscript"/>
        <sz val="10"/>
        <rFont val="Arial"/>
        <family val="2"/>
      </rPr>
      <t>3</t>
    </r>
    <r>
      <rPr>
        <sz val="10"/>
        <rFont val="Arial"/>
        <family val="2"/>
      </rPr>
      <t>/d]</t>
    </r>
  </si>
  <si>
    <r>
      <t xml:space="preserve">  [m</t>
    </r>
    <r>
      <rPr>
        <vertAlign val="superscript"/>
        <sz val="11"/>
        <rFont val="Arial"/>
        <family val="2"/>
      </rPr>
      <t>3</t>
    </r>
    <r>
      <rPr>
        <sz val="11"/>
        <rFont val="Arial"/>
        <family val="2"/>
      </rPr>
      <t>/d]    *</t>
    </r>
  </si>
  <si>
    <r>
      <t xml:space="preserve"> [m</t>
    </r>
    <r>
      <rPr>
        <b/>
        <vertAlign val="superscript"/>
        <sz val="12"/>
        <rFont val="Arial"/>
        <family val="2"/>
      </rPr>
      <t>3</t>
    </r>
    <r>
      <rPr>
        <b/>
        <sz val="12"/>
        <rFont val="Arial"/>
        <family val="2"/>
      </rPr>
      <t>/a]</t>
    </r>
  </si>
  <si>
    <r>
      <t xml:space="preserve"> [m</t>
    </r>
    <r>
      <rPr>
        <vertAlign val="superscript"/>
        <sz val="11"/>
        <rFont val="Arial"/>
        <family val="2"/>
      </rPr>
      <t>3</t>
    </r>
    <r>
      <rPr>
        <sz val="11"/>
        <rFont val="Arial"/>
        <family val="2"/>
      </rPr>
      <t>/a]</t>
    </r>
  </si>
  <si>
    <r>
      <t>Q</t>
    </r>
    <r>
      <rPr>
        <b/>
        <vertAlign val="subscript"/>
        <sz val="10"/>
        <rFont val="Arial"/>
        <family val="2"/>
      </rPr>
      <t>max</t>
    </r>
    <r>
      <rPr>
        <b/>
        <sz val="10"/>
        <rFont val="Arial"/>
        <family val="2"/>
      </rPr>
      <t xml:space="preserve">
zur  Kläranlage</t>
    </r>
  </si>
  <si>
    <r>
      <t>Hinweis zur Ermittlung 
der jahrlichen Schmutzwassermenge:</t>
    </r>
    <r>
      <rPr>
        <sz val="10"/>
        <rFont val="Arial"/>
        <family val="2"/>
      </rPr>
      <t xml:space="preserve">
Die jährliche Schmutzwassermenge ist 
</t>
    </r>
    <r>
      <rPr>
        <u/>
        <sz val="10"/>
        <rFont val="Arial"/>
        <family val="2"/>
      </rPr>
      <t>entweder</t>
    </r>
    <r>
      <rPr>
        <sz val="10"/>
        <rFont val="Arial"/>
        <family val="2"/>
      </rPr>
      <t xml:space="preserve"> über die
</t>
    </r>
    <r>
      <rPr>
        <sz val="10"/>
        <rFont val="Arial"/>
        <family val="2"/>
      </rPr>
      <t>●</t>
    </r>
    <r>
      <rPr>
        <sz val="10"/>
        <rFont val="Arial"/>
        <family val="2"/>
      </rPr>
      <t xml:space="preserve">  </t>
    </r>
    <r>
      <rPr>
        <b/>
        <sz val="10"/>
        <rFont val="Arial"/>
        <family val="2"/>
      </rPr>
      <t>Methode I</t>
    </r>
    <r>
      <rPr>
        <sz val="10"/>
        <rFont val="Arial"/>
        <family val="2"/>
      </rPr>
      <t xml:space="preserve">  (Trinkwasserverbrauch) </t>
    </r>
    <r>
      <rPr>
        <u/>
        <sz val="10"/>
        <rFont val="Arial"/>
        <family val="2"/>
      </rPr>
      <t>oder</t>
    </r>
    <r>
      <rPr>
        <sz val="10"/>
        <rFont val="Arial"/>
        <family val="2"/>
      </rPr>
      <t xml:space="preserve">
●  </t>
    </r>
    <r>
      <rPr>
        <b/>
        <sz val="10"/>
        <rFont val="Arial"/>
        <family val="2"/>
      </rPr>
      <t>Methode II</t>
    </r>
    <r>
      <rPr>
        <sz val="10"/>
        <rFont val="Arial"/>
        <family val="2"/>
      </rPr>
      <t xml:space="preserve"> (gebührenpfl. Schmutzwassermenge)
zu ermitteln. 
</t>
    </r>
    <r>
      <rPr>
        <b/>
        <sz val="10"/>
        <color indexed="10"/>
        <rFont val="Arial"/>
        <family val="2"/>
      </rPr>
      <t>► Bitte nur einen Wert angeben!</t>
    </r>
  </si>
  <si>
    <r>
      <t xml:space="preserve"> [m</t>
    </r>
    <r>
      <rPr>
        <vertAlign val="superscript"/>
        <sz val="11"/>
        <rFont val="Arial"/>
        <family val="2"/>
      </rPr>
      <t>3</t>
    </r>
    <r>
      <rPr>
        <sz val="11"/>
        <rFont val="Arial"/>
        <family val="2"/>
      </rPr>
      <t>]</t>
    </r>
  </si>
  <si>
    <r>
      <t xml:space="preserve">                     Summe der Abflussmengen           </t>
    </r>
    <r>
      <rPr>
        <b/>
        <sz val="11"/>
        <rFont val="Arial"/>
        <family val="2"/>
      </rPr>
      <t xml:space="preserve"> :</t>
    </r>
  </si>
  <si>
    <r>
      <t xml:space="preserve">            mittlere Trockenwetter-Tagesmenge      </t>
    </r>
    <r>
      <rPr>
        <b/>
        <sz val="11"/>
        <rFont val="Arial"/>
        <family val="2"/>
      </rPr>
      <t xml:space="preserve">  *</t>
    </r>
  </si>
  <si>
    <t xml:space="preserve">Anlage JSM </t>
  </si>
  <si>
    <t>nach der Methode des gleitenden Minimums nach § 6 Abs. 1 HAbwAG</t>
  </si>
  <si>
    <t xml:space="preserve">  jährliche Schmutzwassermenge Qs    =</t>
  </si>
  <si>
    <t>Jahresschmutzwassermenge (JSM)</t>
  </si>
  <si>
    <t xml:space="preserve">  (TT.MM.JJJJ)</t>
  </si>
  <si>
    <t xml:space="preserve">                (z. B. Gebrauch von Niederschlagswasser zur Toilettenspülung)</t>
  </si>
  <si>
    <r>
      <t xml:space="preserve">A)    </t>
    </r>
    <r>
      <rPr>
        <b/>
        <u/>
        <sz val="14"/>
        <rFont val="Arial"/>
        <family val="2"/>
      </rPr>
      <t>Kläranlage:</t>
    </r>
  </si>
  <si>
    <r>
      <t xml:space="preserve">B)    </t>
    </r>
    <r>
      <rPr>
        <b/>
        <u/>
        <sz val="14"/>
        <rFont val="Arial"/>
        <family val="2"/>
      </rPr>
      <t>Ermittlung der jährlichen Schmutzwassermenge</t>
    </r>
    <r>
      <rPr>
        <b/>
        <u/>
        <sz val="12"/>
        <rFont val="Arial"/>
        <family val="2"/>
      </rPr>
      <t xml:space="preserve"> </t>
    </r>
    <r>
      <rPr>
        <b/>
        <u/>
        <sz val="14"/>
        <rFont val="Arial"/>
        <family val="2"/>
      </rPr>
      <t xml:space="preserve">Qs  </t>
    </r>
    <r>
      <rPr>
        <b/>
        <u/>
        <sz val="12"/>
        <rFont val="Arial"/>
        <family val="2"/>
      </rPr>
      <t>(kein Fremdwasser und kein Niederschlagswasser)</t>
    </r>
    <r>
      <rPr>
        <b/>
        <u/>
        <sz val="14"/>
        <rFont val="Arial"/>
        <family val="2"/>
      </rPr>
      <t>:</t>
    </r>
  </si>
  <si>
    <r>
      <t xml:space="preserve">C)   </t>
    </r>
    <r>
      <rPr>
        <b/>
        <u/>
        <sz val="14"/>
        <rFont val="Arial"/>
        <family val="2"/>
      </rPr>
      <t xml:space="preserve">Ermittlung der Jahresschmutzwassermenge JSM  </t>
    </r>
    <r>
      <rPr>
        <b/>
        <u/>
        <sz val="12"/>
        <rFont val="Arial"/>
        <family val="2"/>
      </rPr>
      <t>(Qs mit Fremdwasser, aber ohne Niederschlagswasser)</t>
    </r>
    <r>
      <rPr>
        <b/>
        <u/>
        <sz val="14"/>
        <rFont val="Arial"/>
        <family val="2"/>
      </rPr>
      <t>:</t>
    </r>
  </si>
  <si>
    <t>Hydraulische Überprüfung der Durchflussmesseinrichtung</t>
  </si>
  <si>
    <t>durch Prüfstelle gemäß § 11 EKVO in V. m. Anhang 3 EKVO</t>
  </si>
  <si>
    <t xml:space="preserve">          angeschlossene natürliche Einwohner</t>
  </si>
  <si>
    <t xml:space="preserve">ist zuletzt erfolgt am:  </t>
  </si>
  <si>
    <t>Anschrift:</t>
  </si>
  <si>
    <t>Fax:</t>
  </si>
  <si>
    <t>BIC:</t>
  </si>
  <si>
    <t>IBAN:</t>
  </si>
  <si>
    <t xml:space="preserve">         (entspricht vereinfacht der verkauften Trinkwassermenge)</t>
  </si>
  <si>
    <t xml:space="preserve">      (ohne Fremdwasser und ohne Niederschlagswasser)</t>
  </si>
  <si>
    <r>
      <t xml:space="preserve">      II. über die gebührenpflichtige Schmutzwassermenge Qs
        </t>
    </r>
    <r>
      <rPr>
        <sz val="11"/>
        <rFont val="Arial"/>
        <family val="2"/>
      </rPr>
      <t xml:space="preserve"> </t>
    </r>
    <r>
      <rPr>
        <b/>
        <sz val="11"/>
        <rFont val="Arial"/>
        <family val="2"/>
      </rPr>
      <t>(ohne Fremdwasser und ohne Niederschlagswasser)</t>
    </r>
  </si>
  <si>
    <t xml:space="preserve">             a) Trinkwasserverbrauch aus kommunalem Netz</t>
  </si>
  <si>
    <t xml:space="preserve">Abwasseranfall
gemessener Tagesdurchfluss
(Betriebstagebuch) </t>
  </si>
  <si>
    <r>
      <t xml:space="preserve">  m</t>
    </r>
    <r>
      <rPr>
        <vertAlign val="superscript"/>
        <sz val="10"/>
        <rFont val="Arial"/>
        <family val="2"/>
      </rPr>
      <t>3</t>
    </r>
    <r>
      <rPr>
        <sz val="10"/>
        <rFont val="Arial"/>
        <family val="2"/>
      </rPr>
      <t>/a</t>
    </r>
  </si>
  <si>
    <t xml:space="preserve">         Jahresabwassermenge</t>
  </si>
  <si>
    <t xml:space="preserve">         (die gesamte der Kläranlage 
         zugeführte Abwassermenge 
         (Schmutzwasser, Fremdwasser und Niederschlagswasser))</t>
  </si>
  <si>
    <t xml:space="preserve"> EW    (=E+EGW)</t>
  </si>
  <si>
    <r>
      <t xml:space="preserve">               das der Kläranlage zugeführt wird, </t>
    </r>
    <r>
      <rPr>
        <sz val="11"/>
        <rFont val="Arial"/>
        <family val="2"/>
      </rPr>
      <t xml:space="preserve">soweit nicht </t>
    </r>
  </si>
  <si>
    <r>
      <t xml:space="preserve">               </t>
    </r>
    <r>
      <rPr>
        <sz val="11"/>
        <rFont val="Arial"/>
        <family val="2"/>
      </rPr>
      <t>bereits</t>
    </r>
    <r>
      <rPr>
        <b/>
        <sz val="11"/>
        <rFont val="Arial"/>
        <family val="2"/>
      </rPr>
      <t xml:space="preserve"> </t>
    </r>
    <r>
      <rPr>
        <sz val="11"/>
        <rFont val="Arial"/>
        <family val="2"/>
      </rPr>
      <t>unter a) enthalten.</t>
    </r>
  </si>
  <si>
    <r>
      <t>Hinweis zur Spalte 3, 4 und 6 (siehe Zeile 43):</t>
    </r>
    <r>
      <rPr>
        <sz val="10"/>
        <rFont val="Arial"/>
        <family val="2"/>
      </rPr>
      <t xml:space="preserve"> 
In den Spalten 3 und 4 ("Zeitpunkt der Ablesung") und der Spalte 6 ("Messwert") sind </t>
    </r>
    <r>
      <rPr>
        <b/>
        <sz val="10"/>
        <color indexed="10"/>
        <rFont val="Arial"/>
        <family val="2"/>
      </rPr>
      <t>Daten verpflichtend einzutragen</t>
    </r>
    <r>
      <rPr>
        <sz val="10"/>
        <rFont val="Arial"/>
        <family val="2"/>
      </rPr>
      <t xml:space="preserve">. Sollte </t>
    </r>
    <r>
      <rPr>
        <u/>
        <sz val="10"/>
        <rFont val="Arial"/>
        <family val="2"/>
      </rPr>
      <t>ausnahmsweise</t>
    </r>
    <r>
      <rPr>
        <sz val="10"/>
        <rFont val="Arial"/>
        <family val="2"/>
      </rPr>
      <t xml:space="preserve"> kein gemessener Wert vorliegen (z. B. bei Ausfall des Messgerätes), ist der Wert in Anlehnung an den Messwert des Vortages unter Berücksichtigung des Wetters zu schätzen.</t>
    </r>
  </si>
  <si>
    <t xml:space="preserve">           Jahresabwassermenge</t>
  </si>
  <si>
    <t xml:space="preserve">           (die gesamte der Kläranlage 
           zugeführte Abwassermenge 
           (Schmutzwasser, Fremdwasser und Niederschlagswasser))</t>
  </si>
  <si>
    <r>
      <t xml:space="preserve">               das der Kläranlage zugeführt wird, </t>
    </r>
    <r>
      <rPr>
        <sz val="11"/>
        <rFont val="Arial"/>
        <family val="2"/>
      </rPr>
      <t>soweit nicht</t>
    </r>
  </si>
  <si>
    <t xml:space="preserve">               bereits unter a) enthalten.</t>
  </si>
  <si>
    <r>
      <t xml:space="preserve">   II.  über die gebührenpflichtige Schmutzwassermenge Qs
        </t>
    </r>
    <r>
      <rPr>
        <sz val="11"/>
        <rFont val="Arial"/>
        <family val="2"/>
      </rPr>
      <t xml:space="preserve"> </t>
    </r>
    <r>
      <rPr>
        <b/>
        <sz val="11"/>
        <rFont val="Arial"/>
        <family val="2"/>
      </rPr>
      <t>(ohne Fremdwasser und ohne Niederschlagswasser)</t>
    </r>
  </si>
  <si>
    <t xml:space="preserve">    I.  über den Trinkwasserverbrauch</t>
  </si>
  <si>
    <r>
      <t xml:space="preserve">Hinweis zur Spalte 3, 4 und 6 (siehe Zeile 43): 
</t>
    </r>
    <r>
      <rPr>
        <sz val="10"/>
        <rFont val="Arial"/>
        <family val="2"/>
      </rPr>
      <t xml:space="preserve">In den Spalten 3 und 4 ("Zeitpunkt der Ablesung") und der Spalte 6 ("Messwert") sind </t>
    </r>
    <r>
      <rPr>
        <b/>
        <sz val="10"/>
        <color indexed="10"/>
        <rFont val="Arial"/>
        <family val="2"/>
      </rPr>
      <t>Daten verpflichtend</t>
    </r>
    <r>
      <rPr>
        <sz val="10"/>
        <rFont val="Arial"/>
        <family val="2"/>
      </rPr>
      <t xml:space="preserve"> </t>
    </r>
    <r>
      <rPr>
        <b/>
        <sz val="10"/>
        <color indexed="10"/>
        <rFont val="Arial"/>
        <family val="2"/>
      </rPr>
      <t xml:space="preserve">einzutragen. </t>
    </r>
    <r>
      <rPr>
        <sz val="10"/>
        <rFont val="Arial"/>
        <family val="2"/>
      </rPr>
      <t xml:space="preserve">
Sollte ausnahmsweise kein gemessener Wert vorliegen (z. B. bei Ausfall des Messgerätes), ist der Wert in Anlehnung an den Messwert des Vortages unter Berücksichtigung des Wetters zu schätzen.</t>
    </r>
  </si>
  <si>
    <t>1.  Allgemeine Angaben</t>
  </si>
  <si>
    <t xml:space="preserve">Telefon: </t>
  </si>
  <si>
    <t xml:space="preserve">E-Mail: </t>
  </si>
  <si>
    <t xml:space="preserve">für die Einleitung aus der Kläranlage </t>
  </si>
  <si>
    <t xml:space="preserve">      Erklärung zur Abwasserabgabe</t>
  </si>
  <si>
    <t xml:space="preserve">   für das Veranlagungsjahr</t>
  </si>
  <si>
    <t>2.  Angaben zur Entsorgung des Schmutzwassers im Einzugsgebiet der Kläranlage</t>
  </si>
  <si>
    <t>Stadt / Ortsteil</t>
  </si>
  <si>
    <t>einschließlich der daran angeschlossenen Abwasseranlagen und deren Einleitungen des Mischsystems sowie der 
Abwasseranlagen und deren Einleitungen der Trennsysteme, deren Schmutzwasser dieser Kläranlage zugeführt wird.</t>
  </si>
  <si>
    <t>Übertrag vom Vorblatt:</t>
  </si>
  <si>
    <t>[2]         (es gilt: [2] = [3]+[4]+[5])</t>
  </si>
  <si>
    <t>Anlage NW-MS</t>
  </si>
  <si>
    <t>Anlage NW-TS</t>
  </si>
  <si>
    <t>Anlage TOK</t>
  </si>
  <si>
    <t>Sonstiges</t>
  </si>
  <si>
    <t>des Mischsystems (MS)</t>
  </si>
  <si>
    <t xml:space="preserve">Nachweis über die Einhaltung eines niedriger erklärten Wertes nach § 4 Abs. 5 AbwAG </t>
  </si>
  <si>
    <t>nach dem behördlich zugelassenen Messprogramm (nach § 7 Abs. 1 Satz 2 HAbwAG)</t>
  </si>
  <si>
    <t>Hiermit wird rechtsverbindlich erklärt, dass das Abwasser aller nachfolgend aufgeführten Teilortskanalisationen 
wie folgt in die Gewässer eingeleitet wird:</t>
  </si>
  <si>
    <t>insgesamt 
an die TOK angeschlossene Einwohner [E]</t>
  </si>
  <si>
    <t>davon: Anzahl der Einwohner
mit Abwassereinleitung nach 
ordnungsgemäßer mechanischer 
Behandlung und ordnungsgemäßer 
Schlammabfuhr</t>
  </si>
  <si>
    <r>
      <t>über den Betrieb von Teilortskanalisationen (TOK)</t>
    </r>
    <r>
      <rPr>
        <b/>
        <vertAlign val="superscript"/>
        <sz val="12"/>
        <rFont val="Arial"/>
        <family val="2"/>
      </rPr>
      <t>1</t>
    </r>
  </si>
  <si>
    <r>
      <rPr>
        <vertAlign val="superscript"/>
        <sz val="10"/>
        <rFont val="Arial"/>
        <family val="2"/>
      </rPr>
      <t>1</t>
    </r>
    <r>
      <rPr>
        <sz val="10"/>
        <rFont val="Arial"/>
        <family val="2"/>
      </rPr>
      <t xml:space="preserve">   Das Einleiten von Abwasser ohne Erfüllung der Anforderungen nach § 57 Abs. 1 Wasserhaushaltsgesetz ist </t>
    </r>
    <r>
      <rPr>
        <u/>
        <sz val="10"/>
        <rFont val="Arial"/>
        <family val="2"/>
      </rPr>
      <t>wasserrechtlich nicht zulässig</t>
    </r>
    <r>
      <rPr>
        <sz val="10"/>
        <rFont val="Arial"/>
        <family val="2"/>
      </rPr>
      <t xml:space="preserve">. </t>
    </r>
  </si>
  <si>
    <t>[2]   (es gilt: [2] = [3] +[4])</t>
  </si>
  <si>
    <t>Anzahl der Einwohner, deren Abwasser über Teilortskanalisationen entsorgt wird (TOK)</t>
  </si>
  <si>
    <t>davon: Anzahl der Einwohner
mit Abwassereinleitung ohne 
oder ohne ordnungsgemäße 
mechanische Behandlung 
oder Schlammabfuhr</t>
  </si>
  <si>
    <t>Standort</t>
  </si>
  <si>
    <t>Bezeichnung der Anlage</t>
  </si>
  <si>
    <t>Blatt Nr. 1</t>
  </si>
  <si>
    <t>Auflistung aller Abwasseranlagen zur Rückhaltung und Behandlung von Niederschlagswasser im Mischsystem zur o. g. Kläranlage</t>
  </si>
  <si>
    <t>angeschl. Einwohner</t>
  </si>
  <si>
    <t>Wird 
Abgabefreiheit
beantragt?</t>
  </si>
  <si>
    <t xml:space="preserve">Dieser Nachweis </t>
  </si>
  <si>
    <t>Ja</t>
  </si>
  <si>
    <t>Nein</t>
  </si>
  <si>
    <t>[TT.MM.JJJJ]</t>
  </si>
  <si>
    <t>[Monat/Jahr]</t>
  </si>
  <si>
    <r>
      <t>Bauwerks-Nr.</t>
    </r>
    <r>
      <rPr>
        <b/>
        <sz val="10"/>
        <rFont val="Arial"/>
        <family val="2"/>
      </rPr>
      <t xml:space="preserve">
</t>
    </r>
    <r>
      <rPr>
        <b/>
        <sz val="11"/>
        <rFont val="Arial Narrow"/>
        <family val="2"/>
      </rPr>
      <t>gemäß Nachweis
(SMUSI)</t>
    </r>
  </si>
  <si>
    <t>§ 11 EKVO</t>
  </si>
  <si>
    <r>
      <rPr>
        <b/>
        <sz val="12"/>
        <rFont val="Arial Narrow"/>
        <family val="2"/>
      </rPr>
      <t>Datum der letzten hydraulischen Prüfung</t>
    </r>
    <r>
      <rPr>
        <b/>
        <sz val="11"/>
        <rFont val="Arial Narrow"/>
        <family val="2"/>
      </rPr>
      <t xml:space="preserve"> des Drosselorgans durch Prüfstelle nach</t>
    </r>
  </si>
  <si>
    <t>Stand des bereits vorgelegten Nachweises:</t>
  </si>
  <si>
    <t>Auflistung aller Abwasseranlagen zur Rückhaltung und Behandlung von Niederschlagswasser im Trennsystem</t>
  </si>
  <si>
    <t xml:space="preserve">Bezeichnung der Anlage </t>
  </si>
  <si>
    <t>angeschlossene
Einwohner</t>
  </si>
  <si>
    <t>Wird Abgabefreiheit beantragt?</t>
  </si>
  <si>
    <t xml:space="preserve">im Einzugsgebiet der Kläranlage </t>
  </si>
  <si>
    <t>Niederschlagswasser, das ohne Rückhaltung und ohne Behandlung eingeleitet wird</t>
  </si>
  <si>
    <r>
      <t>Typ</t>
    </r>
    <r>
      <rPr>
        <b/>
        <vertAlign val="superscript"/>
        <sz val="13"/>
        <rFont val="Arial"/>
        <family val="2"/>
      </rPr>
      <t>1</t>
    </r>
  </si>
  <si>
    <t>Beiblatt Nr.</t>
  </si>
  <si>
    <t xml:space="preserve">     nach § 5 Abs. 3 HAbwAG  (Bauzeitbefreiung)</t>
  </si>
  <si>
    <t xml:space="preserve">zum Rückhalt oder zur Behandlung von Niederschlagswasser </t>
  </si>
  <si>
    <t>auf Befreiung von der Abgabepflicht für Einleitungen aus Abwasseranlagen</t>
  </si>
  <si>
    <t>In Betrieb zu nehmende Abwasseranlage</t>
  </si>
  <si>
    <t>Daten zur Ermittlung der Jahresschmutzwassermenge (JSM)</t>
  </si>
  <si>
    <t xml:space="preserve">Antrag nach § 5 Abs. 3 HAbwAG auf Abgabebefreiung für Einleitungen aus Abwasseranlagen </t>
  </si>
  <si>
    <t>zum Rückhalt oder zur Behandlung von Niederschlagswasser (Bauzeitbefreiung)</t>
  </si>
  <si>
    <t xml:space="preserve">mit </t>
  </si>
  <si>
    <t>Beiblatt / Beiblättern</t>
  </si>
  <si>
    <t>1.  Maßnahmen   (Aufwendungen zur Verrechnung nach § 10 Abs. 3 AbwAG)</t>
  </si>
  <si>
    <t>Errichtung  einer Abwasserbehandlungsanlage</t>
  </si>
  <si>
    <t xml:space="preserve">Erweiterung der Abwasserbehandlungsanlage </t>
  </si>
  <si>
    <t>2.  Maßnahmen   (Aufwendungen zur Verrechnung nach § 10 Abs. 4 AbwAG)</t>
  </si>
  <si>
    <t>Anschluss des Stadt-/Ortsteils</t>
  </si>
  <si>
    <t>an die Abwasserbehandlungsanlage</t>
  </si>
  <si>
    <t>Bau eines Sammelkanals</t>
  </si>
  <si>
    <t xml:space="preserve">Einwohnern des Stadt-/Ortsteils </t>
  </si>
  <si>
    <t xml:space="preserve">Verrechnung von Aufwendungen </t>
  </si>
  <si>
    <t>um</t>
  </si>
  <si>
    <t>3.  Beschreibung der Maßnahmen</t>
  </si>
  <si>
    <t>b)   Erstmalige Zuführung einer vorhandenen Einleitung an eine Abwasserbehandlungsanlage</t>
  </si>
  <si>
    <t>a)   Inbetriebnahme der errichteten / erweiterten Abwasserbehandlungsanlage</t>
  </si>
  <si>
    <t>ist tatsächlich erfolgt am:</t>
  </si>
  <si>
    <t>(vgl. § 3 Abs. 1 Satz 2 HAbwAG)</t>
  </si>
  <si>
    <t>Bewertete 
Schadstoffe oder Schadstoffgruppen</t>
  </si>
  <si>
    <r>
      <t>N</t>
    </r>
    <r>
      <rPr>
        <b/>
        <vertAlign val="subscript"/>
        <sz val="11"/>
        <rFont val="Arial"/>
        <family val="2"/>
      </rPr>
      <t>ges</t>
    </r>
  </si>
  <si>
    <r>
      <t>P</t>
    </r>
    <r>
      <rPr>
        <b/>
        <vertAlign val="subscript"/>
        <sz val="11"/>
        <rFont val="Arial"/>
        <family val="2"/>
      </rPr>
      <t>ges</t>
    </r>
  </si>
  <si>
    <t xml:space="preserve">Fracht </t>
  </si>
  <si>
    <t>AOX</t>
  </si>
  <si>
    <t>mg/l</t>
  </si>
  <si>
    <t>µg/l</t>
  </si>
  <si>
    <r>
      <t xml:space="preserve"> [m</t>
    </r>
    <r>
      <rPr>
        <vertAlign val="superscript"/>
        <sz val="11"/>
        <rFont val="Arial"/>
        <family val="2"/>
      </rPr>
      <t>3</t>
    </r>
    <r>
      <rPr>
        <sz val="11"/>
        <rFont val="Arial"/>
        <family val="2"/>
      </rPr>
      <t>/Jahr]</t>
    </r>
  </si>
  <si>
    <t>kg/a</t>
  </si>
  <si>
    <t>Mitteilung an die Wasserbehörde über die 
tatsächliche Inbetriebnahme / Zuführung ist erfolgt am:</t>
  </si>
  <si>
    <t>5.1</t>
  </si>
  <si>
    <t>zur vorläufigen Verrechnung</t>
  </si>
  <si>
    <t xml:space="preserve"> festgelegte Jahresschmutzwassermenge (JSM):</t>
  </si>
  <si>
    <t>(im wasserrechtlichen Erlaubnisbescheid nach erfolgter Inbetriebnahme)</t>
  </si>
  <si>
    <t>Festlegungen 
im Erlaubnisbescheid
(vor Inbetriebnahme)</t>
  </si>
  <si>
    <t>5.       Nachzuweisende Minderungen der Fracht</t>
  </si>
  <si>
    <t>Festlegungen im Bescheid  
(nach Inbetriebnahme)</t>
  </si>
  <si>
    <r>
      <t xml:space="preserve">Fracht-
Minderung </t>
    </r>
    <r>
      <rPr>
        <b/>
        <vertAlign val="superscript"/>
        <sz val="11"/>
        <rFont val="Arial"/>
        <family val="2"/>
      </rPr>
      <t>2</t>
    </r>
  </si>
  <si>
    <t>Fracht</t>
  </si>
  <si>
    <t>Festlegung der Jahresschmutzwassermenge:</t>
  </si>
  <si>
    <t>Erlaubnisbescheid wurde geändert mit Datum vom:</t>
  </si>
  <si>
    <r>
      <t xml:space="preserve">zur endgültigen Verrechnung  </t>
    </r>
    <r>
      <rPr>
        <b/>
        <sz val="12"/>
        <rFont val="Arial Narrow"/>
        <family val="2"/>
      </rPr>
      <t>(nach erfolgter Inbetriebnahme)</t>
    </r>
  </si>
  <si>
    <t>5.2</t>
  </si>
  <si>
    <t xml:space="preserve">   nach § 10 Abs. 3 AbwAG</t>
  </si>
  <si>
    <t xml:space="preserve">   nach § 10 Abs. 4 AbwAG</t>
  </si>
  <si>
    <t>6.   Nachweis der entstandenen Aufwendungen</t>
  </si>
  <si>
    <t>Für die o. g. Maßnahme(n)</t>
  </si>
  <si>
    <t>sind folgende Aufwendungen entstanden:</t>
  </si>
  <si>
    <t>werden voraussichtlich folgende Aufwendungen entstehen:</t>
  </si>
  <si>
    <t xml:space="preserve">Hinweis:  </t>
  </si>
  <si>
    <t xml:space="preserve">Ja, in Höhe von </t>
  </si>
  <si>
    <t>Rechnungen bzw. Belege über die geleisteten Zahlungen</t>
  </si>
  <si>
    <t xml:space="preserve">Erläuterungsbericht (gem. Nr. 3) </t>
  </si>
  <si>
    <t xml:space="preserve">Nachweis einer mindestens 20%-igen Frachtminderung bei Bezugnahme auf einen </t>
  </si>
  <si>
    <t>Gesamtkosten der Anlage lt. Kostenschätzung</t>
  </si>
  <si>
    <t>7.   Folgende Nachweise sind beigefügt:</t>
  </si>
  <si>
    <r>
      <t>Überwachungswert</t>
    </r>
    <r>
      <rPr>
        <b/>
        <vertAlign val="superscript"/>
        <sz val="11"/>
        <rFont val="Arial"/>
        <family val="2"/>
      </rPr>
      <t>1</t>
    </r>
  </si>
  <si>
    <r>
      <t xml:space="preserve">(Bitte </t>
    </r>
    <r>
      <rPr>
        <u/>
        <sz val="10"/>
        <rFont val="Arial"/>
        <family val="2"/>
      </rPr>
      <t>Erläuterungsberich</t>
    </r>
    <r>
      <rPr>
        <sz val="10"/>
        <rFont val="Arial"/>
        <family val="2"/>
      </rPr>
      <t xml:space="preserve">t mit Darlegung, dass die nachzuweisenden Frachtminderungen nach § 10 Abs. 3 bzw. Abs. 4 AbwAG tatsächlich durch die zur Verrechnung vorgesehenen Maßnahmen erzielt wurden, gesondert beifügen, </t>
    </r>
    <r>
      <rPr>
        <sz val="10"/>
        <rFont val="Arial Narrow"/>
        <family val="2"/>
      </rPr>
      <t>vgl. auch Nr.</t>
    </r>
    <r>
      <rPr>
        <b/>
        <sz val="10"/>
        <rFont val="Arial Narrow"/>
        <family val="2"/>
      </rPr>
      <t xml:space="preserve"> </t>
    </r>
    <r>
      <rPr>
        <sz val="10"/>
        <rFont val="Arial Narrow"/>
        <family val="2"/>
      </rPr>
      <t>7</t>
    </r>
    <r>
      <rPr>
        <sz val="10"/>
        <rFont val="Arial"/>
        <family val="2"/>
      </rPr>
      <t>)</t>
    </r>
  </si>
  <si>
    <t>Anschluss von Kleineinleitern an die Ortskanalisation</t>
  </si>
  <si>
    <t xml:space="preserve"> mit der Abwasserabgabe</t>
  </si>
  <si>
    <t>nach § 10 Abs. 3 bzw. Abs. 4 AbwAG</t>
  </si>
  <si>
    <t>Einwohnern</t>
  </si>
  <si>
    <t>einleitender Teilströme an bereits vorhandene Abwasserbehandlungsanlagen</t>
  </si>
  <si>
    <t>Bau (betrieblicher) Kanäle zum Anschluss einzelner, bisher direkt in ein Gewässer</t>
  </si>
  <si>
    <t xml:space="preserve">soweit hierdurch mehr Abwasser einer vorhandenen Einleitung einer Abwasserbehandlungsanlage </t>
  </si>
  <si>
    <t>zugeführt wird und dadurch - nachweislich - insgesamt eine Schadstofffrachtminderung eintritt.</t>
  </si>
  <si>
    <t>Maßnahme zur Zwischenspeicherung von Abwasser im Kanalnetz,</t>
  </si>
  <si>
    <t xml:space="preserve"> [TT.MM.JJJJ]</t>
  </si>
  <si>
    <t xml:space="preserve">Nur Abwasserabgabepflichtige, bei denen für die Errichtung oder Erweiterung einer Abwasseranlage selbst Aufwendungen entstehen, sind verrechnungsberechtigt (Personenidentität), es sei denn, § 3 Abs. 4 HAbwAG kommt zur Anwendung. Ansonsten scheidet eine Verrechnung aus, wenn Abwasserabgabepflichtiger und derjenige, der eine Investition tätigt, nicht identisch sind. Das gilt auch dann, wenn eine zur Abwasserbeseitigung gebildete Körperschaft (z. B. ein Abwasserverband) abwasserabgabepflichtig ist, die Investition aber von einer Mitgliedsgemeinde getätigt wurde (vgl. Nr. 4.1 Abs. 1 VwV-AbwAG/HAbwAG). </t>
  </si>
  <si>
    <t>Für die nachfolgend aufgeführten Abwasseranlagen zum Rückhalt oder zur Behandlung von Niederschlagswasser wird für die Dauer von drei Jahren  vor der vorgesehenen Inbetriebnahme dieser Anlagen die Befreiung von der Abgabepflicht beantragt:</t>
  </si>
  <si>
    <t xml:space="preserve">Verrechnung von Aufwendungen nach § 10 Abs. 3 bzw. 4 AbwAG </t>
  </si>
  <si>
    <t>gesondert beigefügt:</t>
  </si>
  <si>
    <t>tatsächliche Inbetriebnahme ist erfolgt am</t>
  </si>
  <si>
    <t>Inbetriebnahme
ist vorgesehen
am</t>
  </si>
  <si>
    <t>Vorläufiger Nachweis 
der Einhaltung der
allgemein anerkannten 
Regeln der Technik
ist beigefügt</t>
  </si>
  <si>
    <r>
      <t>Bezeichnung der Abwasseranlage</t>
    </r>
    <r>
      <rPr>
        <b/>
        <vertAlign val="superscript"/>
        <sz val="12"/>
        <rFont val="Arial"/>
        <family val="2"/>
      </rPr>
      <t xml:space="preserve"> 1</t>
    </r>
  </si>
  <si>
    <t>In Betrieb genommene Abwasseranlage</t>
  </si>
  <si>
    <r>
      <t xml:space="preserve">Nachweis der Einhaltung 
der allgemein anerkannten 
Regeln der Technik
ist beigefügt </t>
    </r>
    <r>
      <rPr>
        <b/>
        <vertAlign val="superscript"/>
        <sz val="11"/>
        <rFont val="Arial"/>
        <family val="2"/>
      </rPr>
      <t>2</t>
    </r>
  </si>
  <si>
    <r>
      <rPr>
        <vertAlign val="superscript"/>
        <sz val="10"/>
        <rFont val="Arial"/>
        <family val="2"/>
      </rPr>
      <t>1</t>
    </r>
    <r>
      <rPr>
        <sz val="9"/>
        <rFont val="Arial"/>
        <family val="2"/>
      </rPr>
      <t xml:space="preserve">    bei Regenentlastungsanlagen - soweit vorhanden - bitte auch Bauwerksnummer angeben</t>
    </r>
  </si>
  <si>
    <r>
      <rPr>
        <vertAlign val="superscript"/>
        <sz val="10"/>
        <rFont val="Arial"/>
        <family val="2"/>
      </rPr>
      <t>2</t>
    </r>
    <r>
      <rPr>
        <sz val="10"/>
        <rFont val="Arial"/>
        <family val="2"/>
      </rPr>
      <t xml:space="preserve">  </t>
    </r>
    <r>
      <rPr>
        <sz val="9"/>
        <rFont val="Arial"/>
        <family val="2"/>
      </rPr>
      <t xml:space="preserve"> Der Nachweis ist anhand der tatsächlich erfolgten Bauausführung der Abwasseranlage zu führen. 
     Auf § 5 Abs. 4 Satz 1 HAbwAG wird verwiesen. </t>
    </r>
  </si>
  <si>
    <t>Daten zur Ermittlung der Jahresschmutzwassermenge</t>
  </si>
  <si>
    <r>
      <t xml:space="preserve">                   Summe der Abflussmengen          </t>
    </r>
    <r>
      <rPr>
        <b/>
        <sz val="11"/>
        <rFont val="Arial"/>
        <family val="2"/>
      </rPr>
      <t xml:space="preserve"> :</t>
    </r>
  </si>
  <si>
    <r>
      <t xml:space="preserve">           mittlere Trockenwetter-Tagesmenge     </t>
    </r>
    <r>
      <rPr>
        <b/>
        <sz val="11"/>
        <rFont val="Arial"/>
        <family val="2"/>
      </rPr>
      <t xml:space="preserve"> *</t>
    </r>
  </si>
  <si>
    <t>Tabelle als Grundlage der graphischen Darstellung</t>
  </si>
  <si>
    <t>4.  Inbetriebnahme (§ 10 Abs. 3 AbwAG) / Zuführung (§ 10 Abs. 4 AbwAG)</t>
  </si>
  <si>
    <t xml:space="preserve">Voraussichtliche Festlegung der Jahresschmutzwassermenge: </t>
  </si>
  <si>
    <t>Hiermit wird bestätigt, dass die nachfolgend aufgeführten Aufwendungen beim Abwasserabgabepflichtigen selbst entstanden sind bzw. voraussichtlich entstehen werden (Personenidentität zwischen Abwasserabgabepflichtigem und dem Investor):</t>
  </si>
  <si>
    <t>Es wird gebeten, Angaben zu den beigefügten Nachweisen unter Nr. 7 vorzunehmen.</t>
  </si>
  <si>
    <t>●</t>
  </si>
  <si>
    <t>Nachweis einer mindestens 20 %-igen Frachtminderung  (nach § 3 Abs. 2 Satz 1 HAbwAG)</t>
  </si>
  <si>
    <t>(bei Bezugnahme auf einen zu behandelnden Abwasserteilstrom)</t>
  </si>
  <si>
    <r>
      <rPr>
        <vertAlign val="superscript"/>
        <sz val="10"/>
        <rFont val="Arial"/>
        <family val="2"/>
      </rPr>
      <t>3</t>
    </r>
    <r>
      <rPr>
        <sz val="9"/>
        <rFont val="Arial"/>
        <family val="2"/>
      </rPr>
      <t xml:space="preserve">   hier ggf. einen der Parameter Quecksilber (Hg), Cadmium (Cd), Chrom (Cr), Nickel (Ni), Blei (Pb) oder Kupfer (Cu) eintragen.</t>
    </r>
  </si>
  <si>
    <r>
      <rPr>
        <vertAlign val="superscript"/>
        <sz val="10"/>
        <rFont val="Arial"/>
        <family val="2"/>
      </rPr>
      <t>1</t>
    </r>
    <r>
      <rPr>
        <sz val="9"/>
        <rFont val="Arial"/>
        <family val="2"/>
      </rPr>
      <t xml:space="preserve">    Soweit als Überwachungswert für einen Parameter lediglich der in der Anlage zu § 3 AbwAG genannte Schwellenwert im Bescheid 
      festgelegt ist, entfällt die Bewertung der Schädlichkeit und damit die Abwasserabgabe für diesen Parameter. Aufwendungen zur weiteren
      Frachtminderung dieses Parameters sind nicht verrechnungsfähig (vgl. auch Nr. 4.2.1 Abs. 5 VwV-AbwAG/HAbwAG). </t>
    </r>
  </si>
  <si>
    <r>
      <rPr>
        <vertAlign val="superscript"/>
        <sz val="10"/>
        <rFont val="Arial"/>
        <family val="2"/>
      </rPr>
      <t>2</t>
    </r>
    <r>
      <rPr>
        <sz val="9"/>
        <rFont val="Arial"/>
        <family val="2"/>
      </rPr>
      <t xml:space="preserve">   Der Nachweis der mindestens 20%-igen Frachtminderung ist auf der Grundlage der im Bescheid festgelegten Überwachungswerte und 
     der Jahresschmutzwassermenge, die vor und spätestens 12 Monate nach der tatsächlich erfolgten Inbetriebnahme einzuhalten sind, 
     zu führen.   (§ 3 Abs. 2 HAbwAG; Nr. 4.2.3 VwV-AbwAb/HAbwAG) </t>
    </r>
  </si>
  <si>
    <t xml:space="preserve">Hierbei handelt es sich um eine Einrichtung, die dazu dient (§ 2 Abs. 3 AbwAG), </t>
  </si>
  <si>
    <t>die Schädlichkeit des Abwassers zu vermindern oder zu beseitigen</t>
  </si>
  <si>
    <t>die Entstehung von Abwasser ganz oder teilweise zu verhindern.</t>
  </si>
  <si>
    <r>
      <t xml:space="preserve">Gesamtkosten der Anlage lt. Abschlussrechnung   </t>
    </r>
    <r>
      <rPr>
        <sz val="10"/>
        <rFont val="Arial"/>
        <family val="2"/>
      </rPr>
      <t>(stets nach Inbetriebnahme vorzulegen)</t>
    </r>
  </si>
  <si>
    <t>Name des Erklärenden</t>
  </si>
  <si>
    <t>Unterschrift(en)</t>
  </si>
  <si>
    <t>wurden Zuwendungen des Bundes oder des Landes gewährt:</t>
  </si>
  <si>
    <t>Es wird bestätigt, dass diese Zuwendungen in den unten aufgeführten Aufwendungen</t>
  </si>
  <si>
    <r>
      <rPr>
        <u/>
        <sz val="12"/>
        <rFont val="Arial"/>
        <family val="2"/>
      </rPr>
      <t>nicht</t>
    </r>
    <r>
      <rPr>
        <sz val="12"/>
        <rFont val="Arial"/>
        <family val="2"/>
      </rPr>
      <t xml:space="preserve"> enthalten sind:</t>
    </r>
  </si>
  <si>
    <t>eigene Aufwendungen / Zahlungen</t>
  </si>
  <si>
    <t>Ort, Datum</t>
  </si>
  <si>
    <r>
      <t>(Abgabeerklärung; § 11 AbwAG, §</t>
    </r>
    <r>
      <rPr>
        <sz val="11"/>
        <rFont val="Arial"/>
        <family val="2"/>
      </rPr>
      <t xml:space="preserve"> 7</t>
    </r>
    <r>
      <rPr>
        <sz val="11"/>
        <rFont val="Arial"/>
        <family val="2"/>
      </rPr>
      <t xml:space="preserve"> Abs. 1, 2 und 3 HAbwAG) </t>
    </r>
  </si>
  <si>
    <t>ist beigefügt und wurde erstellt am:</t>
  </si>
  <si>
    <t>wurde der Behörde bereits vorgelegt am:</t>
  </si>
  <si>
    <t xml:space="preserve">Einleitung von Niederschlagswasser </t>
  </si>
  <si>
    <t>der Kläranlage</t>
  </si>
  <si>
    <t>Wurden für die zentralen Regenentlastungsanlagen Messwerte über Füllstand, 
Entlastungshäufigkeit und Entlastungsdauer erfasst?  (Anhang 2 Nr. 1 EKVO)</t>
  </si>
  <si>
    <t>Bauwerkstyp: z. B. Fangbecken (FB), Durchlaufbecken (DLB), Verbundbecken (VB), Regenüberlauf (RÜ), Stauraumkanal mit oben, mittig oder unten liegender Entlastung  (SKO, SKM, SKU), Regenrückhaltebecken (RRB), Retentionsbodenfilter (RBF)</t>
  </si>
  <si>
    <t>Änderungen oder Erweiterungen im Veranlagungsjahr gegenüber der Erklärung des Vorjahres bitte gesondert erläutern (zutreffenden Sachverhalt bitte ankreuzen)</t>
  </si>
  <si>
    <t>Angabe erbeten, ob es sich um ein Drosselorgan mit beweglichen Teilen (b) oder ohne bewegliche Teile (n. b.) handelt. Als Drosselorgane ohne bewegliche Teile gelten:   Wirbelventile, Wirbeldrosseln, Drosselblenden, Drosselschieber, Rohrdrosseln und Drosselstrecken</t>
  </si>
  <si>
    <r>
      <t xml:space="preserve">Entspricht Abwasseranlage den allg. anerk. Regeln der Technik? </t>
    </r>
    <r>
      <rPr>
        <b/>
        <vertAlign val="superscript"/>
        <sz val="13"/>
        <rFont val="Arial Narrow"/>
        <family val="2"/>
      </rPr>
      <t>4</t>
    </r>
  </si>
  <si>
    <r>
      <t xml:space="preserve">SMUSI- Kriterien 
eingehalten? </t>
    </r>
    <r>
      <rPr>
        <b/>
        <vertAlign val="superscript"/>
        <sz val="13"/>
        <rFont val="Arial Narrow"/>
        <family val="2"/>
      </rPr>
      <t>3</t>
    </r>
  </si>
  <si>
    <r>
      <rPr>
        <b/>
        <sz val="12"/>
        <rFont val="Arial Narrow"/>
        <family val="2"/>
      </rPr>
      <t>Änderungen/ Erweiterungen</t>
    </r>
    <r>
      <rPr>
        <b/>
        <sz val="11"/>
        <rFont val="Arial Narrow"/>
        <family val="2"/>
      </rPr>
      <t xml:space="preserve"> (vs Vorjahr)? </t>
    </r>
    <r>
      <rPr>
        <b/>
        <vertAlign val="superscript"/>
        <sz val="13"/>
        <rFont val="Arial Narrow"/>
        <family val="2"/>
      </rPr>
      <t>2</t>
    </r>
  </si>
  <si>
    <t>zu den Fußnoten siehe bitte Blatt Nr. 1</t>
  </si>
  <si>
    <r>
      <t xml:space="preserve">3.  Beigefügte Anlagen  </t>
    </r>
    <r>
      <rPr>
        <sz val="11"/>
        <rFont val="Arial"/>
        <family val="2"/>
      </rPr>
      <t xml:space="preserve"> (bitte ankreuzen         )</t>
    </r>
  </si>
  <si>
    <r>
      <rPr>
        <u/>
        <sz val="11"/>
        <rFont val="Arial"/>
        <family val="2"/>
      </rPr>
      <t>davon</t>
    </r>
    <r>
      <rPr>
        <sz val="11"/>
        <rFont val="Arial"/>
        <family val="2"/>
      </rPr>
      <t>:</t>
    </r>
  </si>
  <si>
    <r>
      <rPr>
        <u/>
        <sz val="11"/>
        <rFont val="Arial"/>
        <family val="2"/>
      </rPr>
      <t>gesondert</t>
    </r>
    <r>
      <rPr>
        <sz val="11"/>
        <rFont val="Arial"/>
        <family val="2"/>
      </rPr>
      <t>:</t>
    </r>
  </si>
  <si>
    <t xml:space="preserve"> </t>
  </si>
  <si>
    <t xml:space="preserve">Beiblatt Nr. </t>
  </si>
  <si>
    <t>bzw. der Trennsysteme, deren Schmutzwasser der Kläranlage zugeführt wird</t>
  </si>
  <si>
    <t xml:space="preserve">Einleitung von Niederschlagswasser aus öffentlichen Kanalisationen </t>
  </si>
  <si>
    <t>Einleitung von Niederschlagswasser aus öffentlichen Kanalisationen des Trennsystems (TS)</t>
  </si>
  <si>
    <t>Nachweis über die Minderung der Gesamtschadstofffracht (nach § 3 Abs. 2 Satz 1 HAbwAG)</t>
  </si>
  <si>
    <t>Nachweis über die Minderung der Gesamtschadstofffracht  (§ 3 Abs. 3 HAbwAG)</t>
  </si>
  <si>
    <t>Nachweis über die Minderung der Gesamtschadstofffracht nach § 10 Abs. 3 AbwAG</t>
  </si>
  <si>
    <t>Nachweis über die Minderung der Gesamtschadstofffracht nach § 10 Abs. 4 AbwAG</t>
  </si>
  <si>
    <t xml:space="preserve">Es wird bestätigt, dass in dem beigefügten bzw. bereits vorgelegten Nachweis der aktuelle Ist-Zustand des Entwässerungsgebietes einschließlich der angeschlossenen Flächen und Abwasseranlagen abgebildet wird. </t>
  </si>
  <si>
    <t>Zum ordnungsgemäßen Betrieb nach § 5 Abs. 1 Satz 1 HAbwAG gehört u. a. die Einhaltung der wasserrechtlichen Anforderungen, z. B. nach Anhang 2 EKVO.</t>
  </si>
  <si>
    <t xml:space="preserve"> Ja</t>
  </si>
  <si>
    <t>Für weitere Anlagen bitte Beiblatt verwenden.</t>
  </si>
  <si>
    <t>Fußnoten:</t>
  </si>
  <si>
    <r>
      <t>b / n.b.</t>
    </r>
    <r>
      <rPr>
        <b/>
        <vertAlign val="superscript"/>
        <sz val="13"/>
        <rFont val="Arial Narrow"/>
        <family val="2"/>
      </rPr>
      <t>6</t>
    </r>
  </si>
  <si>
    <t>Zum ordnungsgemäßen Betrieb zählt u. a. auch die ordnungsgemäße Durchführung der Eigenkontrolle nach den Anforderungen der EKVO (hier insbesondere nach Anhang 2 EKVO)</t>
  </si>
  <si>
    <t>Für weitere Anlagen bitte dieses Beiblatt kopieren (Tabellenblatt mit rechter Maustaste anklicken, "Verschieben oder kopieren", "Kopie erstellen" anklicken) und neue Beiblatt-Nummer vergeben.</t>
  </si>
  <si>
    <r>
      <t xml:space="preserve"> </t>
    </r>
    <r>
      <rPr>
        <sz val="13"/>
        <rFont val="Arial"/>
        <family val="2"/>
      </rPr>
      <t>Nein</t>
    </r>
    <r>
      <rPr>
        <sz val="12"/>
        <rFont val="Arial"/>
        <family val="2"/>
      </rPr>
      <t xml:space="preserve">   </t>
    </r>
    <r>
      <rPr>
        <sz val="11"/>
        <rFont val="Arial Narrow"/>
        <family val="2"/>
      </rPr>
      <t>(bitte unten begründen)</t>
    </r>
  </si>
  <si>
    <t>Blatt  Nr. 2</t>
  </si>
  <si>
    <r>
      <t>1</t>
    </r>
    <r>
      <rPr>
        <sz val="11"/>
        <rFont val="Arial"/>
        <family val="2"/>
      </rPr>
      <t xml:space="preserve">   </t>
    </r>
    <r>
      <rPr>
        <sz val="10"/>
        <rFont val="Arial"/>
        <family val="2"/>
      </rPr>
      <t>Bauwerkstyp:  z. B. Regenklärbecken (RKB), Regenrückhaltebecken im Trennsystem (RRB), Retentionsbodenfilter (RBF)</t>
    </r>
  </si>
  <si>
    <r>
      <rPr>
        <vertAlign val="superscript"/>
        <sz val="11"/>
        <rFont val="Arial"/>
        <family val="2"/>
      </rPr>
      <t>2</t>
    </r>
    <r>
      <rPr>
        <sz val="10"/>
        <rFont val="Arial"/>
        <family val="2"/>
      </rPr>
      <t xml:space="preserve">   Zum ordnungsgemäßen Betrieb zählt u. a. auch die ordnungsgemäße Durchführung der Eigenkontrolle nach den Anforderungen der EKVO 
    (hier insbesondere nach Anhang 2 EKVO)</t>
    </r>
  </si>
  <si>
    <t>Blatt Nr. 2</t>
  </si>
  <si>
    <r>
      <t xml:space="preserve">des Trennsystems  </t>
    </r>
    <r>
      <rPr>
        <sz val="12"/>
        <rFont val="Arial"/>
        <family val="2"/>
      </rPr>
      <t xml:space="preserve"> </t>
    </r>
    <r>
      <rPr>
        <sz val="11"/>
        <rFont val="Arial"/>
        <family val="2"/>
      </rPr>
      <t>(§ 7 Abs. 2 AbwAG, § 5 Abs. 2  und § 7 Abs. 3 Satz 2 HAbwAG)</t>
    </r>
  </si>
  <si>
    <r>
      <t xml:space="preserve">des Trennsystems  </t>
    </r>
    <r>
      <rPr>
        <sz val="12"/>
        <rFont val="Arial"/>
        <family val="2"/>
      </rPr>
      <t xml:space="preserve"> </t>
    </r>
    <r>
      <rPr>
        <sz val="11"/>
        <rFont val="Arial"/>
        <family val="2"/>
      </rPr>
      <t>(§ 7 Abs. 2 AbwAG, § 5 Abs. 2 und § 7 Abs. 3 Satz 2 HAbwAG)</t>
    </r>
  </si>
  <si>
    <t>zu Blatt Nr. 1</t>
  </si>
  <si>
    <t>zu behandelnden Abwasserteilstrom (§ 10 Abs. 3 AbwAG)</t>
  </si>
  <si>
    <t>(erforderlich bei 20%-Frachtminderungsnachweis auf Grundlage eines zu behandelnden Abwasserteilstroms)</t>
  </si>
  <si>
    <t xml:space="preserve">Einleitung von Niederschlagswasser über öffentliche Kanalisationen des Mischsystems </t>
  </si>
  <si>
    <t>über öffentliche Kanalisationen des Mischsystems</t>
  </si>
  <si>
    <t>Einleitung von Niederschlagswasser über öffentliche Kanalisationen</t>
  </si>
  <si>
    <t>Begründung, warum eine Behandlung / Rückhaltung nicht für erforderlich gehalten wird:</t>
  </si>
  <si>
    <t xml:space="preserve">zu Blatt 1  Beiblatt Nr. </t>
  </si>
  <si>
    <r>
      <t xml:space="preserve">Wurde Abwasser-anlage im Vj. ordnungsgemäß betrieben? </t>
    </r>
    <r>
      <rPr>
        <b/>
        <vertAlign val="superscript"/>
        <sz val="13"/>
        <rFont val="Arial Narrow"/>
        <family val="2"/>
      </rPr>
      <t>5</t>
    </r>
  </si>
  <si>
    <t xml:space="preserve"> (§ 5 Abs. 1 HAbwAG)</t>
  </si>
  <si>
    <r>
      <t>Wurde Abwasser-anlage im Vj. ordnungsgemäß betrieben?</t>
    </r>
    <r>
      <rPr>
        <b/>
        <vertAlign val="superscript"/>
        <sz val="13"/>
        <rFont val="Arial Narrow"/>
        <family val="2"/>
      </rPr>
      <t>5</t>
    </r>
  </si>
  <si>
    <t>Entspricht Abwasseranlage den allg. anerk. Regeln der Technik?</t>
  </si>
  <si>
    <r>
      <t xml:space="preserve">Wurde Abwasser-anlage im Vj. ordnungsgemäß betrieben? </t>
    </r>
    <r>
      <rPr>
        <b/>
        <vertAlign val="superscript"/>
        <sz val="11"/>
        <rFont val="Arial"/>
        <family val="2"/>
      </rPr>
      <t>2</t>
    </r>
  </si>
  <si>
    <t>Grundlage: wasserrechtlicher Erlaubnisbescheid vom:</t>
  </si>
  <si>
    <t xml:space="preserve">Sofern nach § 5 Abs. 1 Satz 1 HAbwAG für alle oder einzelne Einleitungen eine Abgabefreiheit beantragt wird, ist für </t>
  </si>
  <si>
    <t xml:space="preserve">die an die Mischkanalisation angeschlossenen Abwasseranlagen zur Rückhaltung und zur Behandlung  ein dem </t>
  </si>
  <si>
    <t>Stand der Technik entsprechender Rückhalt der Schmutzfracht in einer Schmutzfrachtberechnung nachzuweisen.</t>
  </si>
  <si>
    <r>
      <t xml:space="preserve">Stand: </t>
    </r>
    <r>
      <rPr>
        <sz val="10"/>
        <rFont val="Arial Narrow"/>
        <family val="2"/>
      </rPr>
      <t>30.06. des Veranlagungsjahres
(einschl. Zweitwohnsitz)</t>
    </r>
  </si>
  <si>
    <t>2.  Angaben zur Entsorgung des Schmutzwassers im Einzugsgebiet der Kläranlage (KA)</t>
  </si>
  <si>
    <r>
      <rPr>
        <u/>
        <sz val="11"/>
        <rFont val="Arial"/>
        <family val="2"/>
      </rPr>
      <t>davon</t>
    </r>
    <r>
      <rPr>
        <sz val="11"/>
        <rFont val="Arial"/>
        <family val="2"/>
      </rPr>
      <t>: 
Anzahl der Einwohner, deren 
Schmutzwasser der KA zugeleitet wird über</t>
    </r>
  </si>
  <si>
    <t>Anzahl der Einwohner, deren Abwasser der o. g. KA zugeführt wird (über Kanalisation, Abwassersammelbehälter)</t>
  </si>
  <si>
    <t>Anzahl der Einwohner, deren 
Schmutzwasser der KA zugeleitet wird über</t>
  </si>
  <si>
    <t xml:space="preserve">Anzahl der Einwohner, deren Schmutzwasser aus Abwassersammel-behältern der KA zugeführt wird </t>
  </si>
  <si>
    <r>
      <rPr>
        <b/>
        <sz val="12"/>
        <rFont val="Arial"/>
        <family val="2"/>
      </rPr>
      <t>Ansprechpartner</t>
    </r>
    <r>
      <rPr>
        <b/>
        <sz val="11"/>
        <rFont val="Arial"/>
        <family val="2"/>
      </rPr>
      <t xml:space="preserve"> </t>
    </r>
    <r>
      <rPr>
        <sz val="11"/>
        <rFont val="Arial"/>
        <family val="2"/>
      </rPr>
      <t xml:space="preserve">          Name:  </t>
    </r>
  </si>
  <si>
    <r>
      <rPr>
        <b/>
        <sz val="12"/>
        <rFont val="Arial"/>
        <family val="2"/>
      </rPr>
      <t>Abgabepflichtiger</t>
    </r>
    <r>
      <rPr>
        <sz val="12"/>
        <rFont val="Arial"/>
        <family val="2"/>
      </rPr>
      <t xml:space="preserve">  </t>
    </r>
    <r>
      <rPr>
        <sz val="11"/>
        <rFont val="Arial"/>
        <family val="2"/>
      </rPr>
      <t xml:space="preserve">       Name:</t>
    </r>
  </si>
  <si>
    <r>
      <rPr>
        <b/>
        <sz val="12"/>
        <rFont val="Arial"/>
        <family val="2"/>
      </rPr>
      <t>Bankverbindung</t>
    </r>
    <r>
      <rPr>
        <sz val="11"/>
        <rFont val="Arial"/>
        <family val="2"/>
      </rPr>
      <t xml:space="preserve">   Geldinstitut:</t>
    </r>
  </si>
  <si>
    <t>Einleitung von Niederschlagswasser</t>
  </si>
  <si>
    <t xml:space="preserve">über öffentliche Kanalisationen des Mischsystems </t>
  </si>
  <si>
    <t>Blatt Nr. 3 - SKU</t>
  </si>
  <si>
    <t xml:space="preserve">der Kläranlage </t>
  </si>
  <si>
    <t>die als Stauraumkanäle mit unten liegender Entlastung (SKU) in die Schmutzfrachtberechnung eingegangen sind:</t>
  </si>
  <si>
    <r>
      <t xml:space="preserve">Bezeichnung des Bauwerks
(SKU) </t>
    </r>
    <r>
      <rPr>
        <b/>
        <vertAlign val="superscript"/>
        <sz val="12"/>
        <rFont val="Arial"/>
        <family val="2"/>
      </rPr>
      <t>7</t>
    </r>
  </si>
  <si>
    <r>
      <rPr>
        <b/>
        <sz val="13"/>
        <rFont val="Arial"/>
        <family val="2"/>
      </rPr>
      <t>vorhandenes Speichervolumen</t>
    </r>
    <r>
      <rPr>
        <b/>
        <vertAlign val="superscript"/>
        <sz val="12"/>
        <rFont val="Arial"/>
        <family val="2"/>
      </rPr>
      <t>8</t>
    </r>
  </si>
  <si>
    <r>
      <rPr>
        <b/>
        <sz val="13"/>
        <rFont val="Arial"/>
        <family val="2"/>
      </rPr>
      <t>(einfaches)
Mindestspeichervolumen</t>
    </r>
    <r>
      <rPr>
        <b/>
        <vertAlign val="superscript"/>
        <sz val="12"/>
        <rFont val="Arial"/>
        <family val="2"/>
      </rPr>
      <t>8</t>
    </r>
  </si>
  <si>
    <t>Mindestspeicher-
volumen  ist</t>
  </si>
  <si>
    <r>
      <t>V</t>
    </r>
    <r>
      <rPr>
        <b/>
        <vertAlign val="subscript"/>
        <sz val="12"/>
        <rFont val="Arial"/>
        <family val="2"/>
      </rPr>
      <t>vorh</t>
    </r>
  </si>
  <si>
    <r>
      <t>V</t>
    </r>
    <r>
      <rPr>
        <b/>
        <vertAlign val="subscript"/>
        <sz val="12"/>
        <rFont val="Arial"/>
        <family val="2"/>
      </rPr>
      <t>mindest</t>
    </r>
  </si>
  <si>
    <t>vorhanden / 
nicht vorhanden</t>
  </si>
  <si>
    <r>
      <t>[m</t>
    </r>
    <r>
      <rPr>
        <vertAlign val="superscript"/>
        <sz val="10"/>
        <rFont val="Arial"/>
        <family val="2"/>
      </rPr>
      <t>3</t>
    </r>
    <r>
      <rPr>
        <sz val="10"/>
        <rFont val="Arial"/>
        <family val="2"/>
      </rPr>
      <t>]</t>
    </r>
  </si>
  <si>
    <t>Bemerkungen</t>
  </si>
  <si>
    <t>Das vorhandene Speichervolumen und das (einfache) Mindestspeichervolumen können dem SMUSI-Nachweis (.SUM-Datei: A128-Kenngrößen) entnommen werden.</t>
  </si>
  <si>
    <t>Fortsetzung</t>
  </si>
  <si>
    <t>Maßgebend ist die Bekanntmachung nach § 5 Abs. 1 Satz 2 HAbwAG (Nr. 1 der Bekanntmachungen nach dem HAbwAG) (StAnz. Nr. 51/2015, S. 1322; siehe auch StAnz. Nr. 51/2023, S. 1657)</t>
  </si>
  <si>
    <t>Hinsichtlich der für einzelne Entlastungsbauwerke ansonsten nach den Regeln der Technik, u. a. dem ATV-A 128, geltenden konstruktiven und hydraulischen Randbedingungen ist die Bekanntmachung nach § 5 Abs. 1 Satz 2 HAbwAG (StAnz. Nr. 51/2015, S. 1322) maßgebend.</t>
  </si>
  <si>
    <t>Auflistung aller Bauwerke,</t>
  </si>
  <si>
    <t>Bitte hier nur die SKU mit der Bezeichnung im NW-MS_Blatt_1 bzw. dem Beiblatt eintragen.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</si>
</sst>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
    <numFmt numFmtId="165" formatCode="#,##0.0"/>
    <numFmt numFmtId="166" formatCode="#,##0.00\ _€"/>
    <numFmt numFmtId="167" formatCode="0.0"/>
    <numFmt numFmtId="168" formatCode="#,##0__;\-#,##0__;0__"/>
    <numFmt numFmtId="169" formatCode="d/m;@"/>
  </numFmts>
  <fonts count="64">
    <font>
      <sz val="10"/>
      <name val="Arial"/>
    </font>
    <font>
      <sz val="11"/>
      <color theme="1"/>
      <name val="Calibri"/>
      <family val="2"/>
      <scheme val="minor"/>
    </font>
    <font>
      <sz val="10"/>
      <name val="Arial"/>
      <family val="2"/>
    </font>
    <font>
      <sz val="8"/>
      <name val="Arial"/>
      <family val="2"/>
    </font>
    <font>
      <sz val="11"/>
      <name val="Swiss721"/>
    </font>
    <font>
      <b/>
      <sz val="12"/>
      <name val="Arial"/>
      <family val="2"/>
    </font>
    <font>
      <sz val="12"/>
      <name val="Arial"/>
      <family val="2"/>
    </font>
    <font>
      <sz val="11"/>
      <name val="Arial"/>
      <family val="2"/>
    </font>
    <font>
      <b/>
      <sz val="11"/>
      <name val="Arial"/>
      <family val="2"/>
    </font>
    <font>
      <b/>
      <sz val="10"/>
      <name val="Arial"/>
      <family val="2"/>
    </font>
    <font>
      <sz val="10"/>
      <name val="Arial"/>
      <family val="2"/>
    </font>
    <font>
      <u/>
      <sz val="10"/>
      <color indexed="12"/>
      <name val="Arial"/>
      <family val="2"/>
    </font>
    <font>
      <vertAlign val="superscript"/>
      <sz val="10"/>
      <name val="Arial"/>
      <family val="2"/>
    </font>
    <font>
      <sz val="8"/>
      <name val="Arial"/>
      <family val="2"/>
    </font>
    <font>
      <sz val="12"/>
      <name val="Times New Roman"/>
      <family val="1"/>
    </font>
    <font>
      <b/>
      <u/>
      <sz val="11"/>
      <name val="Arial"/>
      <family val="2"/>
    </font>
    <font>
      <u/>
      <sz val="12"/>
      <name val="Times New Roman"/>
      <family val="1"/>
    </font>
    <font>
      <b/>
      <sz val="18"/>
      <name val="Arial"/>
      <family val="2"/>
    </font>
    <font>
      <sz val="11"/>
      <name val="Arial"/>
      <family val="2"/>
    </font>
    <font>
      <vertAlign val="superscript"/>
      <sz val="11"/>
      <name val="Arial"/>
      <family val="2"/>
    </font>
    <font>
      <sz val="10"/>
      <color indexed="57"/>
      <name val="Arial"/>
      <family val="2"/>
    </font>
    <font>
      <sz val="10"/>
      <color indexed="22"/>
      <name val="Arial"/>
      <family val="2"/>
    </font>
    <font>
      <strike/>
      <sz val="11"/>
      <color indexed="10"/>
      <name val="Arial"/>
      <family val="2"/>
    </font>
    <font>
      <b/>
      <sz val="10"/>
      <color indexed="12"/>
      <name val="Arial"/>
      <family val="2"/>
    </font>
    <font>
      <sz val="10"/>
      <color indexed="10"/>
      <name val="Arial"/>
      <family val="2"/>
    </font>
    <font>
      <b/>
      <sz val="12"/>
      <color indexed="10"/>
      <name val="Arial"/>
      <family val="2"/>
    </font>
    <font>
      <u/>
      <sz val="10"/>
      <name val="Arial"/>
      <family val="2"/>
    </font>
    <font>
      <b/>
      <sz val="14"/>
      <name val="Arial"/>
      <family val="2"/>
    </font>
    <font>
      <b/>
      <vertAlign val="superscript"/>
      <sz val="11"/>
      <name val="Arial"/>
      <family val="2"/>
    </font>
    <font>
      <b/>
      <vertAlign val="subscript"/>
      <sz val="10"/>
      <name val="Arial"/>
      <family val="2"/>
    </font>
    <font>
      <sz val="12"/>
      <name val="Arial"/>
      <family val="2"/>
    </font>
    <font>
      <b/>
      <u/>
      <sz val="14"/>
      <name val="Arial"/>
      <family val="2"/>
    </font>
    <font>
      <b/>
      <vertAlign val="subscript"/>
      <sz val="11"/>
      <name val="Arial"/>
      <family val="2"/>
    </font>
    <font>
      <b/>
      <sz val="10"/>
      <color indexed="10"/>
      <name val="Arial"/>
      <family val="2"/>
    </font>
    <font>
      <b/>
      <u/>
      <sz val="10"/>
      <name val="Arial"/>
      <family val="2"/>
    </font>
    <font>
      <sz val="10"/>
      <color indexed="8"/>
      <name val="Arial"/>
      <family val="2"/>
    </font>
    <font>
      <b/>
      <vertAlign val="superscript"/>
      <sz val="12"/>
      <name val="Arial"/>
      <family val="2"/>
    </font>
    <font>
      <b/>
      <u/>
      <sz val="12"/>
      <name val="Arial"/>
      <family val="2"/>
    </font>
    <font>
      <sz val="11"/>
      <color rgb="FFFF0000"/>
      <name val="Arial"/>
      <family val="2"/>
    </font>
    <font>
      <b/>
      <sz val="14"/>
      <name val="Arial Narrow"/>
      <family val="2"/>
    </font>
    <font>
      <b/>
      <sz val="18"/>
      <name val="Arial Narrow"/>
      <family val="2"/>
    </font>
    <font>
      <sz val="11"/>
      <name val="Arial Narrow"/>
      <family val="2"/>
    </font>
    <font>
      <sz val="9"/>
      <name val="Arial"/>
      <family val="2"/>
    </font>
    <font>
      <sz val="14"/>
      <name val="Arial"/>
      <family val="2"/>
    </font>
    <font>
      <sz val="12"/>
      <color rgb="FFFF0000"/>
      <name val="Arial"/>
      <family val="2"/>
    </font>
    <font>
      <b/>
      <sz val="11"/>
      <name val="Arial Narrow"/>
      <family val="2"/>
    </font>
    <font>
      <b/>
      <sz val="10"/>
      <name val="Arial Narrow"/>
      <family val="2"/>
    </font>
    <font>
      <b/>
      <sz val="16"/>
      <name val="Arial"/>
      <family val="2"/>
    </font>
    <font>
      <b/>
      <sz val="13"/>
      <name val="Arial"/>
      <family val="2"/>
    </font>
    <font>
      <b/>
      <sz val="12"/>
      <name val="Arial Narrow"/>
      <family val="2"/>
    </font>
    <font>
      <sz val="13"/>
      <name val="Arial"/>
      <family val="2"/>
    </font>
    <font>
      <b/>
      <sz val="15"/>
      <name val="Arial"/>
      <family val="2"/>
    </font>
    <font>
      <sz val="10"/>
      <name val="Arial Narrow"/>
      <family val="2"/>
    </font>
    <font>
      <b/>
      <vertAlign val="superscript"/>
      <sz val="13"/>
      <name val="Arial"/>
      <family val="2"/>
    </font>
    <font>
      <b/>
      <sz val="11"/>
      <color rgb="FFFF0000"/>
      <name val="Arial"/>
      <family val="2"/>
    </font>
    <font>
      <sz val="12"/>
      <name val="Arial Narrow"/>
      <family val="2"/>
    </font>
    <font>
      <vertAlign val="superscript"/>
      <sz val="9"/>
      <name val="Arial"/>
      <family val="2"/>
    </font>
    <font>
      <b/>
      <sz val="12"/>
      <name val="Calibri"/>
      <family val="2"/>
    </font>
    <font>
      <u/>
      <sz val="12"/>
      <name val="Arial"/>
      <family val="2"/>
    </font>
    <font>
      <b/>
      <vertAlign val="superscript"/>
      <sz val="13"/>
      <name val="Arial Narrow"/>
      <family val="2"/>
    </font>
    <font>
      <u/>
      <sz val="11"/>
      <name val="Arial"/>
      <family val="2"/>
    </font>
    <font>
      <b/>
      <sz val="12"/>
      <color theme="1"/>
      <name val="Arial"/>
      <family val="2"/>
    </font>
    <font>
      <b/>
      <vertAlign val="subscript"/>
      <sz val="12"/>
      <name val="Arial"/>
      <family val="2"/>
    </font>
    <font>
      <b/>
      <i/>
      <sz val="11"/>
      <name val="Arial"/>
      <family val="2"/>
    </font>
  </fonts>
  <fills count="1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gray125">
        <bgColor indexed="22"/>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120">
    <border>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10"/>
      </right>
      <top/>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10"/>
      </left>
      <right style="medium">
        <color indexed="10"/>
      </right>
      <top style="medium">
        <color indexed="10"/>
      </top>
      <bottom/>
      <diagonal/>
    </border>
    <border>
      <left style="medium">
        <color indexed="10"/>
      </left>
      <right style="medium">
        <color indexed="10"/>
      </right>
      <top/>
      <bottom style="medium">
        <color indexed="10"/>
      </bottom>
      <diagonal/>
    </border>
    <border>
      <left style="medium">
        <color indexed="10"/>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style="thin">
        <color indexed="64"/>
      </top>
      <bottom/>
      <diagonal/>
    </border>
    <border>
      <left/>
      <right style="medium">
        <color indexed="64"/>
      </right>
      <top style="double">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double">
        <color indexed="64"/>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cellStyleXfs>
  <cellXfs count="1461">
    <xf numFmtId="0" fontId="0" fillId="0" borderId="0" xfId="0"/>
    <xf numFmtId="0" fontId="0" fillId="0" borderId="0" xfId="0" applyAlignment="1">
      <alignment horizontal="right"/>
    </xf>
    <xf numFmtId="49" fontId="0" fillId="0" borderId="0" xfId="0" applyNumberFormat="1"/>
    <xf numFmtId="0" fontId="0" fillId="0" borderId="0" xfId="0" applyFill="1" applyBorder="1"/>
    <xf numFmtId="0" fontId="0" fillId="0" borderId="0" xfId="0" applyAlignment="1">
      <alignment horizontal="left"/>
    </xf>
    <xf numFmtId="0" fontId="0" fillId="0" borderId="0" xfId="0" applyAlignment="1">
      <alignment horizontal="left" shrinkToFit="1"/>
    </xf>
    <xf numFmtId="49" fontId="5" fillId="0" borderId="0" xfId="0" applyNumberFormat="1" applyFont="1" applyFill="1" applyBorder="1" applyAlignment="1">
      <alignment horizontal="center" vertical="top"/>
    </xf>
    <xf numFmtId="0" fontId="18" fillId="0" borderId="0" xfId="0" applyFont="1"/>
    <xf numFmtId="0" fontId="20" fillId="0" borderId="0" xfId="0" applyFont="1"/>
    <xf numFmtId="0" fontId="18" fillId="0" borderId="0" xfId="0" applyFont="1" applyAlignment="1">
      <alignment shrinkToFit="1"/>
    </xf>
    <xf numFmtId="0" fontId="18" fillId="0" borderId="0" xfId="0" applyFont="1" applyAlignment="1"/>
    <xf numFmtId="44" fontId="18" fillId="0" borderId="0" xfId="1" applyFont="1" applyAlignment="1">
      <alignment shrinkToFit="1"/>
    </xf>
    <xf numFmtId="0" fontId="0" fillId="0" borderId="0" xfId="0" applyFill="1"/>
    <xf numFmtId="0" fontId="0" fillId="0" borderId="0" xfId="0" applyAlignment="1">
      <alignment horizontal="center"/>
    </xf>
    <xf numFmtId="0" fontId="7" fillId="0" borderId="0" xfId="0" applyFont="1" applyProtection="1"/>
    <xf numFmtId="0" fontId="0" fillId="0" borderId="1" xfId="0" applyBorder="1" applyProtection="1"/>
    <xf numFmtId="0" fontId="0" fillId="0" borderId="0" xfId="0" applyAlignment="1" applyProtection="1">
      <alignment horizontal="left"/>
    </xf>
    <xf numFmtId="0" fontId="14" fillId="0" borderId="0" xfId="0" applyFont="1" applyAlignment="1" applyProtection="1">
      <alignment horizontal="left"/>
    </xf>
    <xf numFmtId="0" fontId="16" fillId="0" borderId="0" xfId="0" applyFont="1" applyAlignment="1" applyProtection="1">
      <alignment horizontal="left"/>
    </xf>
    <xf numFmtId="0" fontId="0" fillId="0" borderId="0" xfId="0" applyFill="1" applyProtection="1"/>
    <xf numFmtId="0" fontId="0" fillId="0" borderId="0" xfId="0" applyAlignment="1" applyProtection="1">
      <alignment horizontal="right"/>
    </xf>
    <xf numFmtId="0" fontId="0" fillId="0" borderId="0" xfId="0" applyAlignment="1" applyProtection="1">
      <alignment horizontal="left" shrinkToFit="1"/>
    </xf>
    <xf numFmtId="0" fontId="0" fillId="0" borderId="0" xfId="0" applyProtection="1"/>
    <xf numFmtId="0" fontId="18" fillId="0" borderId="0" xfId="0" applyFont="1" applyAlignment="1" applyProtection="1">
      <alignment shrinkToFit="1"/>
    </xf>
    <xf numFmtId="0" fontId="18" fillId="0" borderId="0" xfId="0" applyFont="1" applyAlignment="1" applyProtection="1"/>
    <xf numFmtId="0" fontId="7" fillId="0" borderId="0" xfId="0" applyFont="1" applyAlignment="1" applyProtection="1">
      <alignment horizontal="left" shrinkToFit="1"/>
    </xf>
    <xf numFmtId="0" fontId="0" fillId="0" borderId="0" xfId="0" applyBorder="1" applyAlignment="1" applyProtection="1">
      <alignment horizontal="right"/>
    </xf>
    <xf numFmtId="49" fontId="5" fillId="0" borderId="0" xfId="0" applyNumberFormat="1" applyFont="1" applyFill="1" applyBorder="1" applyAlignment="1" applyProtection="1">
      <alignment horizontal="center"/>
    </xf>
    <xf numFmtId="0" fontId="0" fillId="0" borderId="0" xfId="0" applyFill="1" applyBorder="1" applyProtection="1"/>
    <xf numFmtId="0" fontId="5" fillId="0" borderId="0" xfId="0" applyFont="1" applyProtection="1"/>
    <xf numFmtId="3" fontId="7" fillId="2" borderId="3" xfId="0" applyNumberFormat="1" applyFont="1" applyFill="1" applyBorder="1" applyAlignment="1" applyProtection="1">
      <alignment horizontal="right" vertical="top" wrapText="1" indent="3"/>
      <protection locked="0"/>
    </xf>
    <xf numFmtId="0" fontId="7" fillId="0" borderId="0" xfId="0" applyFont="1" applyAlignment="1" applyProtection="1"/>
    <xf numFmtId="0" fontId="8" fillId="0" borderId="0" xfId="0" applyFont="1" applyProtection="1"/>
    <xf numFmtId="0" fontId="13" fillId="0" borderId="0" xfId="0" applyFont="1" applyProtection="1"/>
    <xf numFmtId="0" fontId="5" fillId="3" borderId="27" xfId="0" applyFont="1" applyFill="1" applyBorder="1" applyAlignment="1" applyProtection="1">
      <alignment vertical="center"/>
    </xf>
    <xf numFmtId="0" fontId="2" fillId="0" borderId="0" xfId="0" applyFont="1" applyProtection="1"/>
    <xf numFmtId="0" fontId="9" fillId="0" borderId="0" xfId="0" applyFont="1" applyProtection="1"/>
    <xf numFmtId="0" fontId="0" fillId="0" borderId="0" xfId="0" applyBorder="1" applyProtection="1"/>
    <xf numFmtId="0" fontId="0" fillId="0" borderId="0" xfId="0" applyBorder="1" applyAlignment="1" applyProtection="1"/>
    <xf numFmtId="0" fontId="0" fillId="0" borderId="0" xfId="0" applyFill="1" applyBorder="1" applyAlignment="1" applyProtection="1"/>
    <xf numFmtId="0" fontId="0" fillId="3" borderId="0" xfId="0" applyFill="1" applyBorder="1" applyProtection="1"/>
    <xf numFmtId="0" fontId="4" fillId="0" borderId="0" xfId="0" applyFont="1" applyProtection="1"/>
    <xf numFmtId="0" fontId="8" fillId="0" borderId="0" xfId="0" applyFont="1" applyFill="1" applyBorder="1" applyAlignment="1" applyProtection="1">
      <alignment wrapText="1"/>
    </xf>
    <xf numFmtId="0" fontId="0" fillId="0" borderId="0" xfId="0" applyAlignment="1" applyProtection="1"/>
    <xf numFmtId="0" fontId="5" fillId="3" borderId="5" xfId="0" applyFont="1" applyFill="1" applyBorder="1" applyAlignment="1" applyProtection="1"/>
    <xf numFmtId="0" fontId="5" fillId="0" borderId="0" xfId="0" applyFont="1" applyFill="1" applyBorder="1" applyAlignment="1" applyProtection="1">
      <alignment horizontal="right"/>
    </xf>
    <xf numFmtId="49" fontId="21" fillId="3" borderId="15" xfId="0" applyNumberFormat="1" applyFont="1" applyFill="1" applyBorder="1" applyProtection="1"/>
    <xf numFmtId="49" fontId="21" fillId="3" borderId="0" xfId="0" applyNumberFormat="1" applyFont="1" applyFill="1" applyBorder="1" applyProtection="1"/>
    <xf numFmtId="49" fontId="21" fillId="3" borderId="13" xfId="0" applyNumberFormat="1" applyFont="1" applyFill="1" applyBorder="1" applyProtection="1"/>
    <xf numFmtId="49" fontId="21" fillId="3" borderId="1" xfId="0" applyNumberFormat="1" applyFont="1" applyFill="1" applyBorder="1" applyProtection="1"/>
    <xf numFmtId="0" fontId="7" fillId="3" borderId="1" xfId="0" applyFont="1" applyFill="1" applyBorder="1" applyAlignment="1" applyProtection="1">
      <alignment vertical="center"/>
    </xf>
    <xf numFmtId="49" fontId="0" fillId="0" borderId="0" xfId="0" applyNumberFormat="1" applyProtection="1"/>
    <xf numFmtId="49" fontId="0" fillId="0" borderId="0" xfId="0" applyNumberFormat="1" applyAlignment="1" applyProtection="1">
      <alignment horizontal="center"/>
    </xf>
    <xf numFmtId="49" fontId="7" fillId="0" borderId="0" xfId="0" applyNumberFormat="1" applyFont="1" applyProtection="1"/>
    <xf numFmtId="0" fontId="7" fillId="0" borderId="0" xfId="0" applyFont="1" applyBorder="1" applyProtection="1"/>
    <xf numFmtId="49" fontId="10" fillId="0" borderId="0" xfId="0" applyNumberFormat="1" applyFont="1" applyAlignment="1" applyProtection="1">
      <alignment horizontal="center"/>
    </xf>
    <xf numFmtId="0" fontId="22" fillId="0" borderId="0" xfId="0" applyFont="1" applyAlignment="1" applyProtection="1"/>
    <xf numFmtId="0" fontId="8" fillId="0" borderId="0" xfId="0" applyFont="1" applyAlignment="1" applyProtection="1"/>
    <xf numFmtId="0" fontId="0" fillId="0" borderId="0" xfId="0" applyAlignment="1" applyProtection="1">
      <alignment vertical="center"/>
    </xf>
    <xf numFmtId="0" fontId="10" fillId="3" borderId="13" xfId="0" applyFont="1" applyFill="1" applyBorder="1" applyAlignment="1" applyProtection="1">
      <alignment horizontal="center" vertical="center"/>
    </xf>
    <xf numFmtId="0" fontId="0" fillId="0" borderId="0" xfId="0" applyAlignment="1" applyProtection="1">
      <alignment horizontal="center"/>
    </xf>
    <xf numFmtId="0" fontId="23" fillId="0" borderId="0" xfId="0" applyFont="1" applyProtection="1"/>
    <xf numFmtId="0" fontId="5" fillId="0" borderId="0" xfId="0" applyFont="1" applyFill="1" applyBorder="1" applyProtection="1"/>
    <xf numFmtId="0" fontId="5" fillId="3" borderId="20"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166" fontId="0" fillId="0" borderId="0" xfId="0" applyNumberFormat="1" applyFill="1" applyBorder="1" applyAlignment="1" applyProtection="1">
      <alignment horizontal="right"/>
    </xf>
    <xf numFmtId="166" fontId="0" fillId="0" borderId="0" xfId="0" applyNumberFormat="1" applyAlignment="1" applyProtection="1">
      <alignment horizontal="right"/>
    </xf>
    <xf numFmtId="0" fontId="24" fillId="0" borderId="0" xfId="0" applyFont="1" applyProtection="1"/>
    <xf numFmtId="3" fontId="7" fillId="2" borderId="20" xfId="0" applyNumberFormat="1" applyFont="1" applyFill="1" applyBorder="1" applyAlignment="1" applyProtection="1">
      <alignment horizontal="right" indent="3"/>
      <protection locked="0"/>
    </xf>
    <xf numFmtId="3" fontId="7" fillId="2" borderId="3" xfId="0" applyNumberFormat="1" applyFont="1" applyFill="1" applyBorder="1" applyAlignment="1" applyProtection="1">
      <alignment horizontal="right" vertical="top" wrapText="1" indent="2"/>
      <protection locked="0"/>
    </xf>
    <xf numFmtId="3" fontId="7" fillId="2" borderId="20" xfId="0" applyNumberFormat="1" applyFont="1" applyFill="1" applyBorder="1" applyAlignment="1" applyProtection="1">
      <alignment horizontal="right" indent="2"/>
      <protection locked="0"/>
    </xf>
    <xf numFmtId="0" fontId="0" fillId="0" borderId="0" xfId="0" applyBorder="1" applyAlignment="1" applyProtection="1">
      <alignment horizontal="left"/>
    </xf>
    <xf numFmtId="0" fontId="0" fillId="0" borderId="0" xfId="0" applyBorder="1" applyAlignment="1" applyProtection="1">
      <alignment horizontal="center"/>
    </xf>
    <xf numFmtId="0" fontId="0" fillId="0" borderId="0" xfId="0" applyFill="1" applyBorder="1" applyAlignment="1" applyProtection="1">
      <alignment horizontal="left"/>
    </xf>
    <xf numFmtId="0" fontId="5" fillId="0" borderId="37" xfId="0" applyFont="1" applyFill="1" applyBorder="1" applyAlignment="1" applyProtection="1"/>
    <xf numFmtId="0" fontId="8" fillId="0" borderId="0" xfId="0" applyFont="1" applyFill="1" applyBorder="1" applyAlignment="1" applyProtection="1">
      <alignment vertical="center"/>
    </xf>
    <xf numFmtId="0" fontId="9" fillId="0" borderId="0" xfId="0" applyFont="1" applyFill="1" applyBorder="1" applyAlignment="1" applyProtection="1"/>
    <xf numFmtId="0" fontId="9" fillId="0" borderId="0" xfId="0" applyFont="1" applyFill="1" applyBorder="1" applyAlignment="1" applyProtection="1">
      <alignment horizontal="left"/>
    </xf>
    <xf numFmtId="0" fontId="8" fillId="2" borderId="3" xfId="0" applyFont="1" applyFill="1" applyBorder="1" applyAlignment="1" applyProtection="1">
      <alignment horizontal="center"/>
      <protection locked="0"/>
    </xf>
    <xf numFmtId="0" fontId="8" fillId="0" borderId="3" xfId="0" applyFont="1" applyFill="1" applyBorder="1" applyAlignment="1" applyProtection="1">
      <alignment horizontal="center"/>
    </xf>
    <xf numFmtId="3" fontId="8" fillId="2" borderId="3" xfId="0" applyNumberFormat="1" applyFont="1" applyFill="1" applyBorder="1" applyAlignment="1" applyProtection="1">
      <alignment horizontal="right" indent="1"/>
      <protection locked="0"/>
    </xf>
    <xf numFmtId="3" fontId="8" fillId="0" borderId="0" xfId="0" applyNumberFormat="1" applyFont="1" applyFill="1" applyBorder="1" applyAlignment="1" applyProtection="1"/>
    <xf numFmtId="14" fontId="8" fillId="2" borderId="41" xfId="0" applyNumberFormat="1" applyFont="1" applyFill="1" applyBorder="1" applyAlignment="1" applyProtection="1">
      <alignment horizontal="center"/>
      <protection locked="0"/>
    </xf>
    <xf numFmtId="0" fontId="9" fillId="0" borderId="0" xfId="0" applyFont="1" applyAlignment="1" applyProtection="1">
      <alignment horizontal="left"/>
    </xf>
    <xf numFmtId="0" fontId="8" fillId="2" borderId="3" xfId="0" applyFont="1" applyFill="1" applyBorder="1" applyAlignment="1" applyProtection="1">
      <alignment horizontal="right" indent="1"/>
      <protection locked="0"/>
    </xf>
    <xf numFmtId="3" fontId="9" fillId="2" borderId="3" xfId="0" applyNumberFormat="1" applyFont="1" applyFill="1" applyBorder="1" applyAlignment="1" applyProtection="1">
      <alignment horizontal="right" indent="1"/>
      <protection locked="0"/>
    </xf>
    <xf numFmtId="3" fontId="9" fillId="0" borderId="0" xfId="0" applyNumberFormat="1" applyFont="1" applyFill="1" applyBorder="1" applyAlignment="1" applyProtection="1"/>
    <xf numFmtId="0" fontId="15" fillId="0" borderId="0" xfId="0" applyFont="1" applyBorder="1" applyAlignment="1" applyProtection="1">
      <alignment vertical="top" wrapText="1"/>
    </xf>
    <xf numFmtId="167" fontId="9" fillId="2" borderId="3" xfId="0" applyNumberFormat="1" applyFont="1" applyFill="1" applyBorder="1" applyAlignment="1" applyProtection="1">
      <alignment horizontal="center"/>
      <protection locked="0"/>
    </xf>
    <xf numFmtId="0" fontId="9" fillId="0" borderId="0" xfId="0" applyFont="1" applyAlignment="1" applyProtection="1"/>
    <xf numFmtId="3" fontId="9" fillId="2" borderId="3" xfId="0" applyNumberFormat="1" applyFont="1" applyFill="1" applyBorder="1" applyAlignment="1" applyProtection="1">
      <alignment horizontal="right" indent="2"/>
      <protection locked="0"/>
    </xf>
    <xf numFmtId="0" fontId="8" fillId="0" borderId="0" xfId="0" applyFont="1" applyAlignment="1"/>
    <xf numFmtId="3" fontId="9" fillId="0" borderId="3" xfId="0" applyNumberFormat="1" applyFont="1" applyBorder="1" applyAlignment="1" applyProtection="1">
      <alignment horizontal="right" indent="1"/>
    </xf>
    <xf numFmtId="0" fontId="34" fillId="0" borderId="0" xfId="0" applyFont="1" applyFill="1" applyBorder="1" applyAlignment="1" applyProtection="1">
      <alignment vertical="top" wrapText="1"/>
    </xf>
    <xf numFmtId="0" fontId="5" fillId="0" borderId="0" xfId="0" applyFont="1" applyAlignment="1" applyProtection="1"/>
    <xf numFmtId="0" fontId="9" fillId="0" borderId="0" xfId="0" applyFont="1" applyBorder="1" applyAlignment="1" applyProtection="1"/>
    <xf numFmtId="0" fontId="9" fillId="0" borderId="42" xfId="0" applyFont="1" applyBorder="1" applyAlignment="1" applyProtection="1"/>
    <xf numFmtId="0" fontId="5" fillId="0" borderId="0" xfId="0" applyFont="1" applyAlignment="1" applyProtection="1">
      <alignment horizontal="left" wrapText="1"/>
    </xf>
    <xf numFmtId="3" fontId="8" fillId="2" borderId="43" xfId="0" applyNumberFormat="1" applyFont="1" applyFill="1" applyBorder="1" applyAlignment="1" applyProtection="1">
      <alignment horizontal="right" vertical="center" indent="1"/>
      <protection locked="0"/>
    </xf>
    <xf numFmtId="0" fontId="5" fillId="0" borderId="0" xfId="0" applyFont="1" applyBorder="1" applyAlignment="1" applyProtection="1">
      <alignment horizontal="left" wrapText="1"/>
    </xf>
    <xf numFmtId="0" fontId="9" fillId="0" borderId="0" xfId="0" applyFont="1" applyFill="1" applyBorder="1" applyAlignment="1" applyProtection="1">
      <alignment horizontal="right" indent="1"/>
    </xf>
    <xf numFmtId="0" fontId="0" fillId="0" borderId="0" xfId="0" applyFill="1" applyBorder="1" applyAlignment="1" applyProtection="1">
      <alignment horizontal="left" vertical="center"/>
    </xf>
    <xf numFmtId="0" fontId="0" fillId="0" borderId="17" xfId="0" applyBorder="1" applyAlignment="1" applyProtection="1">
      <alignment horizontal="center" vertical="center"/>
    </xf>
    <xf numFmtId="0" fontId="0" fillId="0" borderId="34" xfId="0" applyBorder="1" applyAlignment="1" applyProtection="1">
      <alignment horizontal="center" vertical="center"/>
    </xf>
    <xf numFmtId="0" fontId="0" fillId="0" borderId="17" xfId="0" applyFill="1" applyBorder="1" applyAlignment="1" applyProtection="1">
      <alignment horizontal="center" vertical="center"/>
    </xf>
    <xf numFmtId="0" fontId="9" fillId="3" borderId="44" xfId="0" applyFont="1" applyFill="1" applyBorder="1" applyAlignment="1" applyProtection="1">
      <alignment horizontal="center" vertical="center" wrapText="1"/>
    </xf>
    <xf numFmtId="0" fontId="9" fillId="0" borderId="0" xfId="0" applyFont="1" applyFill="1" applyBorder="1" applyAlignment="1" applyProtection="1">
      <alignment vertical="center" wrapText="1"/>
    </xf>
    <xf numFmtId="0" fontId="9" fillId="3" borderId="15" xfId="0" applyFont="1" applyFill="1" applyBorder="1" applyAlignment="1" applyProtection="1">
      <alignment horizontal="center" vertical="center" wrapText="1"/>
    </xf>
    <xf numFmtId="0" fontId="9" fillId="3" borderId="45" xfId="0" applyFont="1" applyFill="1" applyBorder="1" applyAlignment="1" applyProtection="1">
      <alignment horizontal="center" vertical="center" wrapText="1"/>
    </xf>
    <xf numFmtId="0" fontId="9" fillId="3" borderId="45" xfId="0" applyFont="1" applyFill="1" applyBorder="1" applyAlignment="1" applyProtection="1">
      <alignment horizontal="center"/>
    </xf>
    <xf numFmtId="0" fontId="9" fillId="0" borderId="0" xfId="0" applyFont="1" applyFill="1" applyBorder="1" applyAlignment="1" applyProtection="1">
      <alignment horizontal="center" vertical="center" wrapText="1"/>
    </xf>
    <xf numFmtId="0" fontId="10" fillId="3" borderId="15" xfId="0" applyFont="1" applyFill="1" applyBorder="1" applyAlignment="1" applyProtection="1">
      <alignment horizontal="center" vertical="center"/>
    </xf>
    <xf numFmtId="0" fontId="0" fillId="3" borderId="22" xfId="0" applyFill="1" applyBorder="1" applyAlignment="1" applyProtection="1">
      <alignment horizontal="center"/>
    </xf>
    <xf numFmtId="0" fontId="10" fillId="0" borderId="0" xfId="0" applyFont="1" applyFill="1" applyBorder="1" applyAlignment="1" applyProtection="1">
      <alignment vertical="center"/>
    </xf>
    <xf numFmtId="0" fontId="10" fillId="3" borderId="26"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0" fillId="3" borderId="26" xfId="0" applyFill="1" applyBorder="1" applyAlignment="1" applyProtection="1">
      <alignment horizontal="center"/>
    </xf>
    <xf numFmtId="0" fontId="0" fillId="3" borderId="23" xfId="0" applyFill="1" applyBorder="1" applyAlignment="1" applyProtection="1">
      <alignment horizontal="center"/>
    </xf>
    <xf numFmtId="0" fontId="0" fillId="0" borderId="0" xfId="0" applyFill="1" applyBorder="1" applyAlignment="1"/>
    <xf numFmtId="0" fontId="9" fillId="3" borderId="36" xfId="0" applyFont="1" applyFill="1" applyBorder="1" applyAlignment="1" applyProtection="1">
      <alignment horizontal="center" vertical="center"/>
    </xf>
    <xf numFmtId="1" fontId="10" fillId="2" borderId="26" xfId="0" applyNumberFormat="1" applyFont="1" applyFill="1" applyBorder="1" applyAlignment="1" applyProtection="1">
      <alignment horizontal="right" vertical="center"/>
      <protection locked="0"/>
    </xf>
    <xf numFmtId="0" fontId="10" fillId="2" borderId="3" xfId="0" applyFont="1" applyFill="1" applyBorder="1" applyAlignment="1" applyProtection="1">
      <alignment horizontal="right" vertical="center" indent="1"/>
      <protection locked="0"/>
    </xf>
    <xf numFmtId="0" fontId="10" fillId="4" borderId="3" xfId="0" applyFont="1" applyFill="1" applyBorder="1" applyAlignment="1" applyProtection="1">
      <alignment horizontal="center" vertical="center"/>
    </xf>
    <xf numFmtId="0" fontId="10" fillId="4" borderId="26" xfId="0" applyFont="1" applyFill="1" applyBorder="1" applyAlignment="1" applyProtection="1">
      <alignment horizontal="center" vertical="center"/>
    </xf>
    <xf numFmtId="0" fontId="0" fillId="4" borderId="22" xfId="0" applyFill="1" applyBorder="1" applyAlignment="1" applyProtection="1">
      <alignment horizontal="center"/>
    </xf>
    <xf numFmtId="0" fontId="0" fillId="4" borderId="26" xfId="0" applyFill="1" applyBorder="1" applyAlignment="1" applyProtection="1">
      <alignment horizontal="center"/>
    </xf>
    <xf numFmtId="0" fontId="0" fillId="4" borderId="18" xfId="0" applyFill="1" applyBorder="1" applyAlignment="1" applyProtection="1">
      <alignment horizontal="center"/>
    </xf>
    <xf numFmtId="0" fontId="0" fillId="0" borderId="38" xfId="0" applyBorder="1" applyProtection="1"/>
    <xf numFmtId="49" fontId="0" fillId="0" borderId="26" xfId="0" applyNumberFormat="1" applyBorder="1" applyAlignment="1" applyProtection="1">
      <alignment horizontal="right" indent="1"/>
    </xf>
    <xf numFmtId="1" fontId="0" fillId="2" borderId="26" xfId="0" applyNumberFormat="1" applyFill="1" applyBorder="1" applyAlignment="1" applyProtection="1">
      <alignment horizontal="right"/>
      <protection locked="0"/>
    </xf>
    <xf numFmtId="1" fontId="0" fillId="2" borderId="26" xfId="0" applyNumberFormat="1" applyFill="1" applyBorder="1" applyAlignment="1" applyProtection="1">
      <alignment horizontal="right" indent="1"/>
      <protection locked="0"/>
    </xf>
    <xf numFmtId="2" fontId="0" fillId="0" borderId="26" xfId="0" applyNumberFormat="1" applyBorder="1" applyAlignment="1" applyProtection="1">
      <alignment horizontal="right" indent="1"/>
    </xf>
    <xf numFmtId="3" fontId="35" fillId="2" borderId="3" xfId="0" applyNumberFormat="1" applyFont="1" applyFill="1" applyBorder="1" applyAlignment="1" applyProtection="1">
      <alignment horizontal="right" indent="1"/>
      <protection locked="0"/>
    </xf>
    <xf numFmtId="3" fontId="35" fillId="0" borderId="3" xfId="0" applyNumberFormat="1" applyFont="1" applyFill="1" applyBorder="1" applyAlignment="1" applyProtection="1">
      <alignment horizontal="right" indent="1"/>
    </xf>
    <xf numFmtId="168" fontId="35" fillId="0" borderId="3" xfId="0" applyNumberFormat="1" applyFont="1" applyFill="1" applyBorder="1" applyAlignment="1" applyProtection="1">
      <alignment horizontal="right" indent="2"/>
    </xf>
    <xf numFmtId="3" fontId="0" fillId="0" borderId="3" xfId="0" applyNumberFormat="1" applyBorder="1" applyAlignment="1" applyProtection="1">
      <alignment horizontal="right" indent="2"/>
    </xf>
    <xf numFmtId="3" fontId="0" fillId="0" borderId="26" xfId="0" applyNumberFormat="1" applyBorder="1" applyAlignment="1" applyProtection="1">
      <alignment horizontal="right" indent="1"/>
    </xf>
    <xf numFmtId="3" fontId="0" fillId="0" borderId="26" xfId="0" applyNumberFormat="1" applyBorder="1" applyAlignment="1" applyProtection="1">
      <alignment horizontal="right" indent="3"/>
    </xf>
    <xf numFmtId="165" fontId="0" fillId="0" borderId="18" xfId="0" applyNumberFormat="1" applyBorder="1" applyAlignment="1" applyProtection="1">
      <alignment horizontal="right" indent="2"/>
    </xf>
    <xf numFmtId="0" fontId="0" fillId="0" borderId="46" xfId="0" applyBorder="1" applyProtection="1"/>
    <xf numFmtId="3" fontId="0" fillId="0" borderId="3" xfId="0" applyNumberFormat="1" applyBorder="1" applyAlignment="1" applyProtection="1">
      <alignment horizontal="right" indent="3"/>
    </xf>
    <xf numFmtId="0" fontId="0" fillId="2" borderId="26" xfId="0" applyNumberFormat="1" applyFill="1" applyBorder="1" applyAlignment="1" applyProtection="1">
      <alignment horizontal="right"/>
      <protection locked="0"/>
    </xf>
    <xf numFmtId="0" fontId="0" fillId="2" borderId="26" xfId="0" applyNumberFormat="1" applyFill="1" applyBorder="1" applyAlignment="1" applyProtection="1">
      <alignment horizontal="right" indent="1"/>
      <protection locked="0"/>
    </xf>
    <xf numFmtId="0" fontId="0" fillId="0" borderId="47" xfId="0" applyBorder="1" applyProtection="1"/>
    <xf numFmtId="0" fontId="0" fillId="0" borderId="38" xfId="0" applyBorder="1" applyAlignment="1" applyProtection="1">
      <alignment horizontal="center"/>
    </xf>
    <xf numFmtId="0" fontId="0" fillId="0" borderId="46" xfId="0" applyBorder="1" applyAlignment="1" applyProtection="1">
      <alignment horizontal="center"/>
    </xf>
    <xf numFmtId="0" fontId="0" fillId="0" borderId="47" xfId="0" applyBorder="1" applyAlignment="1" applyProtection="1">
      <alignment horizontal="center"/>
    </xf>
    <xf numFmtId="0" fontId="8" fillId="0" borderId="38" xfId="0" applyFont="1" applyBorder="1" applyAlignment="1" applyProtection="1">
      <alignment horizontal="center" textRotation="90"/>
    </xf>
    <xf numFmtId="0" fontId="8" fillId="0" borderId="46" xfId="0" applyFont="1" applyBorder="1" applyAlignment="1" applyProtection="1">
      <alignment horizontal="center" textRotation="90"/>
    </xf>
    <xf numFmtId="0" fontId="8" fillId="0" borderId="47" xfId="0" applyFont="1" applyBorder="1" applyAlignment="1" applyProtection="1">
      <alignment horizontal="center" textRotation="90"/>
    </xf>
    <xf numFmtId="0" fontId="0" fillId="0" borderId="38" xfId="0" applyBorder="1" applyAlignment="1" applyProtection="1">
      <alignment textRotation="90"/>
    </xf>
    <xf numFmtId="0" fontId="0" fillId="0" borderId="46" xfId="0" applyBorder="1" applyAlignment="1" applyProtection="1">
      <alignment textRotation="90"/>
    </xf>
    <xf numFmtId="0" fontId="0" fillId="0" borderId="47" xfId="0" applyBorder="1" applyAlignment="1" applyProtection="1">
      <alignment textRotation="90"/>
    </xf>
    <xf numFmtId="0" fontId="9" fillId="0" borderId="38" xfId="0" applyFont="1" applyBorder="1" applyAlignment="1" applyProtection="1">
      <alignment textRotation="90"/>
    </xf>
    <xf numFmtId="0" fontId="9" fillId="0" borderId="46" xfId="0" applyFont="1" applyBorder="1" applyAlignment="1" applyProtection="1">
      <alignment textRotation="90"/>
    </xf>
    <xf numFmtId="0" fontId="8" fillId="0" borderId="46" xfId="0" applyFont="1" applyBorder="1" applyAlignment="1" applyProtection="1">
      <alignment vertical="center" textRotation="90"/>
    </xf>
    <xf numFmtId="0" fontId="8" fillId="0" borderId="48" xfId="0" applyFont="1" applyBorder="1" applyAlignment="1" applyProtection="1">
      <alignment vertical="center" textRotation="90"/>
    </xf>
    <xf numFmtId="49" fontId="0" fillId="0" borderId="34" xfId="0" applyNumberFormat="1" applyBorder="1" applyAlignment="1" applyProtection="1">
      <alignment horizontal="right" indent="1"/>
    </xf>
    <xf numFmtId="1" fontId="0" fillId="2" borderId="17" xfId="0" applyNumberFormat="1" applyFill="1" applyBorder="1" applyAlignment="1" applyProtection="1">
      <alignment horizontal="right"/>
      <protection locked="0"/>
    </xf>
    <xf numFmtId="1" fontId="0" fillId="2" borderId="17" xfId="0" applyNumberFormat="1" applyFill="1" applyBorder="1" applyAlignment="1" applyProtection="1">
      <alignment horizontal="right" indent="1"/>
      <protection locked="0"/>
    </xf>
    <xf numFmtId="2" fontId="0" fillId="0" borderId="17" xfId="0" applyNumberFormat="1" applyBorder="1" applyAlignment="1" applyProtection="1">
      <alignment horizontal="right" indent="1"/>
    </xf>
    <xf numFmtId="3" fontId="35" fillId="0" borderId="17" xfId="0" applyNumberFormat="1" applyFont="1" applyFill="1" applyBorder="1" applyAlignment="1" applyProtection="1">
      <alignment horizontal="right" indent="1"/>
    </xf>
    <xf numFmtId="168" fontId="35" fillId="0" borderId="17" xfId="0" applyNumberFormat="1" applyFont="1" applyFill="1" applyBorder="1" applyAlignment="1" applyProtection="1">
      <alignment horizontal="right" indent="2"/>
    </xf>
    <xf numFmtId="3" fontId="0" fillId="0" borderId="17" xfId="0" applyNumberFormat="1" applyBorder="1" applyAlignment="1" applyProtection="1">
      <alignment horizontal="right" indent="2"/>
    </xf>
    <xf numFmtId="3" fontId="0" fillId="0" borderId="34" xfId="0" applyNumberFormat="1" applyBorder="1" applyAlignment="1" applyProtection="1">
      <alignment horizontal="right" indent="1"/>
    </xf>
    <xf numFmtId="3" fontId="0" fillId="0" borderId="17" xfId="0" applyNumberFormat="1" applyBorder="1" applyAlignment="1" applyProtection="1">
      <alignment horizontal="right" indent="3"/>
    </xf>
    <xf numFmtId="165" fontId="0" fillId="0" borderId="19" xfId="0" applyNumberFormat="1" applyBorder="1" applyAlignment="1" applyProtection="1">
      <alignment horizontal="right" indent="2"/>
    </xf>
    <xf numFmtId="0" fontId="33" fillId="0" borderId="0" xfId="0" applyFont="1" applyFill="1" applyBorder="1"/>
    <xf numFmtId="0" fontId="8" fillId="3" borderId="49" xfId="0" applyFont="1" applyFill="1" applyBorder="1" applyAlignment="1" applyProtection="1">
      <alignment vertical="center" textRotation="90"/>
    </xf>
    <xf numFmtId="1" fontId="0" fillId="0" borderId="4" xfId="0" applyNumberFormat="1" applyFill="1" applyBorder="1" applyAlignment="1" applyProtection="1">
      <alignment horizontal="right"/>
    </xf>
    <xf numFmtId="1" fontId="0" fillId="0" borderId="4" xfId="0" applyNumberFormat="1" applyFill="1" applyBorder="1" applyAlignment="1" applyProtection="1">
      <alignment horizontal="right" indent="1"/>
    </xf>
    <xf numFmtId="2" fontId="0" fillId="0" borderId="4" xfId="0" applyNumberFormat="1" applyFill="1" applyBorder="1" applyAlignment="1" applyProtection="1">
      <alignment horizontal="center"/>
    </xf>
    <xf numFmtId="3" fontId="0" fillId="0" borderId="4" xfId="0" applyNumberFormat="1" applyFill="1" applyBorder="1" applyAlignment="1" applyProtection="1">
      <alignment horizontal="right" indent="1"/>
    </xf>
    <xf numFmtId="3" fontId="0" fillId="0" borderId="4" xfId="0" applyNumberFormat="1" applyFill="1" applyBorder="1" applyAlignment="1" applyProtection="1">
      <alignment horizontal="right" indent="2"/>
    </xf>
    <xf numFmtId="3" fontId="0" fillId="0" borderId="50" xfId="0" applyNumberFormat="1" applyFill="1" applyBorder="1" applyAlignment="1" applyProtection="1">
      <alignment horizontal="right" indent="3"/>
    </xf>
    <xf numFmtId="165" fontId="0" fillId="0" borderId="7" xfId="0" applyNumberFormat="1" applyBorder="1" applyAlignment="1" applyProtection="1">
      <alignment horizontal="right" indent="2"/>
    </xf>
    <xf numFmtId="0" fontId="0" fillId="0" borderId="49" xfId="0" applyBorder="1" applyProtection="1"/>
    <xf numFmtId="3" fontId="8" fillId="0" borderId="8" xfId="0" applyNumberFormat="1" applyFont="1" applyFill="1" applyBorder="1" applyAlignment="1" applyProtection="1">
      <alignment horizontal="center"/>
    </xf>
    <xf numFmtId="3" fontId="9" fillId="0" borderId="0" xfId="0" applyNumberFormat="1" applyFont="1" applyBorder="1" applyAlignment="1" applyProtection="1">
      <alignment horizontal="right" indent="2"/>
    </xf>
    <xf numFmtId="0" fontId="0" fillId="0" borderId="40" xfId="0" applyBorder="1" applyProtection="1"/>
    <xf numFmtId="0" fontId="0" fillId="0" borderId="37" xfId="0" applyBorder="1" applyProtection="1"/>
    <xf numFmtId="0" fontId="9" fillId="0" borderId="0" xfId="0" applyFont="1" applyBorder="1" applyAlignment="1" applyProtection="1">
      <alignment horizontal="center"/>
    </xf>
    <xf numFmtId="0" fontId="27" fillId="0" borderId="0" xfId="0" applyFont="1" applyBorder="1" applyProtection="1"/>
    <xf numFmtId="0" fontId="18" fillId="0" borderId="0" xfId="0" applyFont="1" applyBorder="1" applyAlignment="1" applyProtection="1">
      <alignment horizontal="left"/>
    </xf>
    <xf numFmtId="0" fontId="18" fillId="0" borderId="0" xfId="0" applyFont="1" applyBorder="1" applyAlignment="1" applyProtection="1"/>
    <xf numFmtId="0" fontId="18" fillId="0" borderId="0" xfId="0" applyFont="1" applyBorder="1" applyProtection="1"/>
    <xf numFmtId="0" fontId="18" fillId="0" borderId="3" xfId="0" applyFont="1" applyBorder="1" applyAlignment="1" applyProtection="1">
      <alignment horizontal="center"/>
    </xf>
    <xf numFmtId="3" fontId="8" fillId="0" borderId="3" xfId="0" applyNumberFormat="1" applyFont="1" applyBorder="1" applyAlignment="1" applyProtection="1">
      <alignment horizontal="center"/>
    </xf>
    <xf numFmtId="0" fontId="18" fillId="0" borderId="0" xfId="0" applyFont="1" applyBorder="1" applyAlignment="1" applyProtection="1">
      <alignment horizontal="center"/>
    </xf>
    <xf numFmtId="0" fontId="5" fillId="0" borderId="0" xfId="0" applyFont="1" applyBorder="1" applyAlignment="1" applyProtection="1">
      <alignment vertical="center"/>
    </xf>
    <xf numFmtId="3" fontId="5" fillId="0" borderId="43" xfId="0" applyNumberFormat="1" applyFont="1" applyBorder="1" applyAlignment="1" applyProtection="1">
      <alignment horizontal="center"/>
    </xf>
    <xf numFmtId="0" fontId="5" fillId="0" borderId="0" xfId="0" applyFont="1" applyBorder="1" applyAlignment="1" applyProtection="1"/>
    <xf numFmtId="0" fontId="5" fillId="0" borderId="0" xfId="0" applyFont="1" applyBorder="1" applyAlignment="1" applyProtection="1">
      <alignment horizontal="left"/>
    </xf>
    <xf numFmtId="167" fontId="5" fillId="0" borderId="41" xfId="0" applyNumberFormat="1" applyFont="1" applyBorder="1" applyAlignment="1" applyProtection="1">
      <alignment horizontal="center"/>
    </xf>
    <xf numFmtId="167" fontId="5" fillId="0" borderId="31" xfId="0" applyNumberFormat="1" applyFont="1" applyBorder="1" applyAlignment="1" applyProtection="1">
      <alignment horizontal="center"/>
    </xf>
    <xf numFmtId="167" fontId="5" fillId="0" borderId="0" xfId="0" applyNumberFormat="1" applyFont="1" applyBorder="1" applyAlignment="1" applyProtection="1">
      <alignment horizontal="center"/>
    </xf>
    <xf numFmtId="0" fontId="5" fillId="0" borderId="0" xfId="0" applyFont="1" applyFill="1" applyBorder="1" applyAlignment="1" applyProtection="1"/>
    <xf numFmtId="0" fontId="0" fillId="0" borderId="0" xfId="0" applyFill="1" applyBorder="1" applyAlignment="1" applyProtection="1">
      <alignment horizontal="center"/>
    </xf>
    <xf numFmtId="0" fontId="0" fillId="0" borderId="51" xfId="0" applyBorder="1" applyProtection="1"/>
    <xf numFmtId="0" fontId="0" fillId="0" borderId="10" xfId="0" applyBorder="1" applyProtection="1"/>
    <xf numFmtId="167" fontId="5" fillId="0" borderId="10" xfId="0" applyNumberFormat="1" applyFont="1" applyBorder="1" applyAlignment="1" applyProtection="1"/>
    <xf numFmtId="0" fontId="0" fillId="0" borderId="52" xfId="0" applyBorder="1" applyProtection="1"/>
    <xf numFmtId="0" fontId="9" fillId="0" borderId="31" xfId="0" applyFont="1" applyBorder="1" applyProtection="1"/>
    <xf numFmtId="0" fontId="0" fillId="0" borderId="31" xfId="0" applyBorder="1" applyProtection="1"/>
    <xf numFmtId="0" fontId="9" fillId="0" borderId="0" xfId="0" applyFont="1" applyFill="1" applyBorder="1"/>
    <xf numFmtId="0" fontId="0" fillId="0" borderId="0" xfId="0" applyAlignment="1">
      <alignment horizontal="right" indent="3"/>
    </xf>
    <xf numFmtId="0" fontId="0" fillId="0" borderId="0" xfId="0" applyFill="1" applyBorder="1" applyAlignment="1">
      <alignment horizontal="center"/>
    </xf>
    <xf numFmtId="0" fontId="0" fillId="0" borderId="0" xfId="0" applyFill="1" applyBorder="1" applyAlignment="1">
      <alignment horizontal="left"/>
    </xf>
    <xf numFmtId="0" fontId="0" fillId="0" borderId="0" xfId="0" applyBorder="1"/>
    <xf numFmtId="0" fontId="23" fillId="0" borderId="0" xfId="0" applyFont="1" applyBorder="1"/>
    <xf numFmtId="0" fontId="33" fillId="0" borderId="0" xfId="0" applyFont="1"/>
    <xf numFmtId="0" fontId="9" fillId="0" borderId="0" xfId="0" applyFont="1"/>
    <xf numFmtId="0" fontId="9" fillId="0" borderId="0" xfId="0" applyFont="1" applyAlignment="1"/>
    <xf numFmtId="3" fontId="9" fillId="0" borderId="0" xfId="0" applyNumberFormat="1" applyFont="1" applyAlignment="1">
      <alignment horizontal="right" indent="3"/>
    </xf>
    <xf numFmtId="0" fontId="10" fillId="0" borderId="0" xfId="0" applyFont="1" applyFill="1" applyBorder="1" applyAlignment="1"/>
    <xf numFmtId="0" fontId="10" fillId="0" borderId="0" xfId="0" applyFont="1" applyFill="1" applyBorder="1"/>
    <xf numFmtId="0" fontId="9" fillId="0" borderId="8" xfId="0" applyFont="1" applyFill="1" applyBorder="1" applyAlignment="1" applyProtection="1">
      <alignment horizontal="center"/>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169" fontId="0" fillId="0" borderId="3" xfId="0" applyNumberFormat="1" applyBorder="1" applyAlignment="1" applyProtection="1">
      <alignment horizontal="center"/>
    </xf>
    <xf numFmtId="3" fontId="0" fillId="0" borderId="3" xfId="0" applyNumberFormat="1" applyBorder="1" applyAlignment="1" applyProtection="1">
      <alignment horizontal="center"/>
    </xf>
    <xf numFmtId="3" fontId="0" fillId="0" borderId="3" xfId="0" applyNumberFormat="1" applyFill="1" applyBorder="1" applyAlignment="1" applyProtection="1">
      <alignment horizontal="center"/>
    </xf>
    <xf numFmtId="3" fontId="0" fillId="0" borderId="3" xfId="0" applyNumberFormat="1" applyBorder="1" applyAlignment="1" applyProtection="1">
      <alignment horizontal="right" indent="1"/>
    </xf>
    <xf numFmtId="14" fontId="0" fillId="0" borderId="3" xfId="0" applyNumberFormat="1" applyBorder="1" applyAlignment="1" applyProtection="1">
      <alignment horizontal="center"/>
    </xf>
    <xf numFmtId="0" fontId="0" fillId="0" borderId="3" xfId="0" applyFill="1" applyBorder="1" applyAlignment="1" applyProtection="1">
      <alignment horizontal="center"/>
    </xf>
    <xf numFmtId="1" fontId="0" fillId="0" borderId="3" xfId="0" applyNumberFormat="1" applyBorder="1" applyAlignment="1" applyProtection="1">
      <alignment horizontal="center"/>
    </xf>
    <xf numFmtId="0" fontId="0" fillId="0" borderId="3" xfId="0" applyBorder="1" applyAlignment="1" applyProtection="1">
      <alignment horizontal="right" indent="1"/>
    </xf>
    <xf numFmtId="14" fontId="0" fillId="0" borderId="0" xfId="0" applyNumberFormat="1" applyBorder="1" applyAlignment="1">
      <alignment horizontal="center"/>
    </xf>
    <xf numFmtId="0" fontId="0" fillId="0" borderId="0" xfId="0" applyBorder="1" applyAlignment="1">
      <alignment horizontal="center"/>
    </xf>
    <xf numFmtId="0" fontId="9" fillId="0" borderId="0" xfId="0" applyFont="1" applyBorder="1"/>
    <xf numFmtId="3" fontId="0" fillId="0" borderId="0" xfId="0" applyNumberFormat="1" applyBorder="1" applyAlignment="1">
      <alignment horizontal="center"/>
    </xf>
    <xf numFmtId="0" fontId="9" fillId="0" borderId="0" xfId="0" applyFont="1" applyBorder="1" applyAlignment="1">
      <alignment horizontal="left"/>
    </xf>
    <xf numFmtId="0" fontId="9" fillId="0" borderId="0" xfId="0" applyFont="1" applyBorder="1" applyAlignment="1"/>
    <xf numFmtId="0" fontId="9" fillId="0" borderId="0" xfId="0" applyFont="1" applyBorder="1" applyAlignment="1">
      <alignment horizontal="right"/>
    </xf>
    <xf numFmtId="0" fontId="0" fillId="0" borderId="0" xfId="0" applyFill="1" applyBorder="1" applyAlignment="1" applyProtection="1">
      <alignment vertical="top" wrapText="1"/>
    </xf>
    <xf numFmtId="0" fontId="34" fillId="0" borderId="0" xfId="0" applyFont="1" applyFill="1" applyBorder="1" applyAlignment="1" applyProtection="1">
      <alignment vertical="center" wrapText="1"/>
    </xf>
    <xf numFmtId="0" fontId="0" fillId="0" borderId="0" xfId="0" applyFill="1" applyBorder="1" applyAlignment="1" applyProtection="1">
      <alignment horizontal="left" vertical="top" wrapText="1"/>
    </xf>
    <xf numFmtId="3" fontId="10" fillId="2" borderId="3" xfId="0" applyNumberFormat="1" applyFont="1" applyFill="1" applyBorder="1" applyAlignment="1" applyProtection="1">
      <alignment horizontal="right" indent="1"/>
      <protection locked="0"/>
    </xf>
    <xf numFmtId="3" fontId="35" fillId="2" borderId="17" xfId="0" applyNumberFormat="1" applyFont="1" applyFill="1" applyBorder="1" applyAlignment="1" applyProtection="1">
      <alignment horizontal="right" indent="1"/>
      <protection locked="0"/>
    </xf>
    <xf numFmtId="0" fontId="8" fillId="3" borderId="11" xfId="0" applyFont="1" applyFill="1" applyBorder="1" applyAlignment="1" applyProtection="1">
      <alignment vertical="center" textRotation="90"/>
    </xf>
    <xf numFmtId="49" fontId="0" fillId="0" borderId="4" xfId="0" applyNumberFormat="1" applyBorder="1" applyAlignment="1" applyProtection="1">
      <alignment horizontal="right" indent="1"/>
    </xf>
    <xf numFmtId="1" fontId="0" fillId="0" borderId="4" xfId="0" applyNumberFormat="1" applyFill="1" applyBorder="1" applyAlignment="1" applyProtection="1">
      <alignment horizontal="center"/>
    </xf>
    <xf numFmtId="3" fontId="0" fillId="0" borderId="12" xfId="0" applyNumberFormat="1" applyFill="1" applyBorder="1" applyAlignment="1" applyProtection="1">
      <alignment horizontal="right" indent="3"/>
    </xf>
    <xf numFmtId="165" fontId="0" fillId="0" borderId="9" xfId="0" applyNumberFormat="1" applyBorder="1" applyAlignment="1" applyProtection="1">
      <alignment horizontal="right" indent="2"/>
    </xf>
    <xf numFmtId="3" fontId="8" fillId="0" borderId="8" xfId="0" applyNumberFormat="1" applyFont="1" applyBorder="1" applyAlignment="1" applyProtection="1">
      <alignment horizontal="center"/>
    </xf>
    <xf numFmtId="0" fontId="18" fillId="0" borderId="40" xfId="0" applyFont="1" applyBorder="1" applyProtection="1"/>
    <xf numFmtId="0" fontId="8" fillId="0" borderId="41" xfId="0" applyFont="1" applyBorder="1" applyAlignment="1" applyProtection="1">
      <alignment horizontal="center"/>
    </xf>
    <xf numFmtId="0" fontId="0" fillId="0" borderId="10" xfId="0" applyBorder="1" applyAlignment="1" applyProtection="1">
      <alignment horizontal="right" indent="3"/>
    </xf>
    <xf numFmtId="0" fontId="9" fillId="0" borderId="10" xfId="0" applyFont="1" applyBorder="1" applyProtection="1"/>
    <xf numFmtId="0" fontId="0" fillId="0" borderId="0" xfId="0" applyAlignment="1" applyProtection="1">
      <alignment horizontal="right" indent="3"/>
    </xf>
    <xf numFmtId="49" fontId="0" fillId="0" borderId="26" xfId="0" applyNumberFormat="1" applyBorder="1" applyAlignment="1" applyProtection="1">
      <alignment horizontal="center"/>
    </xf>
    <xf numFmtId="0" fontId="18" fillId="0" borderId="0" xfId="0" applyFont="1" applyFill="1" applyBorder="1" applyAlignment="1" applyProtection="1">
      <alignment horizontal="left" indent="1"/>
    </xf>
    <xf numFmtId="0" fontId="34" fillId="0" borderId="0" xfId="0" applyFont="1" applyFill="1" applyBorder="1" applyAlignment="1" applyProtection="1">
      <alignment horizontal="left" vertical="center" wrapText="1"/>
    </xf>
    <xf numFmtId="0" fontId="0" fillId="0" borderId="0" xfId="0" applyNumberFormat="1"/>
    <xf numFmtId="3" fontId="8" fillId="0" borderId="22" xfId="0" applyNumberFormat="1" applyFont="1" applyFill="1" applyBorder="1" applyAlignment="1" applyProtection="1">
      <alignment horizontal="center"/>
    </xf>
    <xf numFmtId="0" fontId="18" fillId="0" borderId="3" xfId="0" applyFont="1" applyFill="1" applyBorder="1" applyAlignment="1" applyProtection="1">
      <alignment horizontal="center"/>
    </xf>
    <xf numFmtId="3" fontId="8" fillId="0" borderId="3" xfId="0" applyNumberFormat="1" applyFont="1" applyFill="1" applyBorder="1" applyAlignment="1" applyProtection="1">
      <alignment horizontal="center"/>
    </xf>
    <xf numFmtId="0" fontId="10" fillId="0" borderId="0" xfId="0" applyFont="1" applyBorder="1" applyAlignment="1" applyProtection="1">
      <alignment horizontal="center" vertical="top" wrapText="1"/>
    </xf>
    <xf numFmtId="3" fontId="0" fillId="0" borderId="3" xfId="0" applyNumberFormat="1" applyFill="1" applyBorder="1" applyAlignment="1" applyProtection="1">
      <alignment horizontal="right" indent="2"/>
    </xf>
    <xf numFmtId="3" fontId="0" fillId="0" borderId="26" xfId="0" applyNumberFormat="1" applyFill="1" applyBorder="1" applyAlignment="1" applyProtection="1">
      <alignment horizontal="right" indent="1"/>
    </xf>
    <xf numFmtId="49" fontId="0" fillId="0" borderId="26" xfId="0" applyNumberFormat="1" applyFill="1" applyBorder="1" applyAlignment="1" applyProtection="1">
      <alignment horizontal="right" indent="1"/>
    </xf>
    <xf numFmtId="3" fontId="5" fillId="0" borderId="43" xfId="0" applyNumberFormat="1" applyFont="1" applyFill="1" applyBorder="1" applyAlignment="1" applyProtection="1">
      <alignment horizontal="center"/>
    </xf>
    <xf numFmtId="167" fontId="9" fillId="0" borderId="0" xfId="0" applyNumberFormat="1" applyFont="1" applyBorder="1" applyAlignment="1" applyProtection="1">
      <alignment horizontal="center"/>
    </xf>
    <xf numFmtId="0" fontId="7" fillId="0" borderId="0" xfId="0" applyFont="1" applyAlignment="1" applyProtection="1">
      <alignment horizontal="right"/>
    </xf>
    <xf numFmtId="0" fontId="7" fillId="0" borderId="5" xfId="0" applyFont="1" applyFill="1" applyBorder="1" applyAlignment="1" applyProtection="1">
      <alignment horizontal="center"/>
    </xf>
    <xf numFmtId="0" fontId="7" fillId="0" borderId="0" xfId="0" applyFont="1" applyFill="1" applyBorder="1" applyAlignment="1" applyProtection="1">
      <alignment horizontal="center"/>
    </xf>
    <xf numFmtId="0" fontId="14" fillId="0" borderId="0" xfId="0" applyFont="1" applyAlignment="1" applyProtection="1"/>
    <xf numFmtId="0" fontId="7" fillId="0" borderId="0" xfId="0" applyFont="1" applyAlignment="1" applyProtection="1">
      <alignment horizontal="left" indent="4"/>
    </xf>
    <xf numFmtId="0" fontId="8" fillId="0" borderId="0" xfId="0" applyFont="1" applyAlignment="1" applyProtection="1">
      <alignment horizontal="left" indent="4"/>
    </xf>
    <xf numFmtId="3" fontId="9" fillId="0" borderId="0" xfId="0" applyNumberFormat="1" applyFont="1" applyFill="1" applyBorder="1" applyAlignment="1" applyProtection="1">
      <alignment horizontal="right" indent="1"/>
      <protection locked="0"/>
    </xf>
    <xf numFmtId="0" fontId="7" fillId="0" borderId="0" xfId="0" applyFont="1" applyFill="1" applyBorder="1" applyAlignment="1" applyProtection="1">
      <alignment horizontal="left" indent="4"/>
    </xf>
    <xf numFmtId="0" fontId="6" fillId="0" borderId="0" xfId="0" applyFont="1" applyFill="1" applyBorder="1" applyAlignment="1" applyProtection="1"/>
    <xf numFmtId="0" fontId="8" fillId="0" borderId="0" xfId="0" applyFont="1" applyFill="1" applyBorder="1" applyAlignment="1" applyProtection="1">
      <alignment horizontal="left" indent="4"/>
    </xf>
    <xf numFmtId="0" fontId="10" fillId="0" borderId="0" xfId="0" applyFont="1" applyFill="1" applyBorder="1" applyAlignment="1" applyProtection="1"/>
    <xf numFmtId="0" fontId="26" fillId="0" borderId="0" xfId="0" applyFont="1" applyFill="1" applyBorder="1" applyAlignment="1" applyProtection="1"/>
    <xf numFmtId="0" fontId="8" fillId="0" borderId="0" xfId="0" applyFont="1" applyFill="1" applyBorder="1" applyAlignment="1" applyProtection="1">
      <alignment horizontal="right" indent="1"/>
      <protection locked="0"/>
    </xf>
    <xf numFmtId="3" fontId="8" fillId="2" borderId="41" xfId="0" applyNumberFormat="1" applyFont="1" applyFill="1" applyBorder="1" applyAlignment="1" applyProtection="1">
      <alignment horizontal="center"/>
      <protection locked="0"/>
    </xf>
    <xf numFmtId="0" fontId="5" fillId="0" borderId="0" xfId="0" applyFont="1" applyAlignment="1" applyProtection="1">
      <alignment horizontal="left" vertical="top" wrapText="1"/>
    </xf>
    <xf numFmtId="0" fontId="7" fillId="0" borderId="0" xfId="0" applyFont="1" applyProtection="1"/>
    <xf numFmtId="49" fontId="7" fillId="2" borderId="32" xfId="0" applyNumberFormat="1" applyFont="1" applyFill="1" applyBorder="1" applyAlignment="1" applyProtection="1">
      <alignment horizontal="left" vertical="top" wrapText="1" indent="1"/>
      <protection locked="0"/>
    </xf>
    <xf numFmtId="0" fontId="18" fillId="0" borderId="0" xfId="0" applyFont="1" applyProtection="1"/>
    <xf numFmtId="0" fontId="38" fillId="0" borderId="0" xfId="0" applyFont="1" applyAlignment="1" applyProtection="1">
      <alignment horizontal="right"/>
    </xf>
    <xf numFmtId="0" fontId="17" fillId="3" borderId="0" xfId="0" applyFont="1" applyFill="1" applyBorder="1" applyAlignment="1" applyProtection="1"/>
    <xf numFmtId="0" fontId="17" fillId="8" borderId="25" xfId="0" applyFont="1" applyFill="1" applyBorder="1" applyAlignment="1" applyProtection="1">
      <alignment horizontal="center"/>
    </xf>
    <xf numFmtId="0" fontId="17" fillId="3" borderId="1" xfId="0" applyFont="1" applyFill="1" applyBorder="1" applyAlignment="1" applyProtection="1"/>
    <xf numFmtId="0" fontId="7" fillId="0" borderId="0" xfId="0" applyFont="1" applyFill="1" applyBorder="1" applyAlignment="1" applyProtection="1">
      <alignment horizontal="center" vertical="top" wrapText="1"/>
    </xf>
    <xf numFmtId="49" fontId="7" fillId="2" borderId="53" xfId="0" applyNumberFormat="1" applyFont="1" applyFill="1" applyBorder="1" applyAlignment="1" applyProtection="1">
      <alignment horizontal="left" indent="1"/>
      <protection locked="0"/>
    </xf>
    <xf numFmtId="49" fontId="5" fillId="3" borderId="61" xfId="0" applyNumberFormat="1" applyFont="1" applyFill="1" applyBorder="1" applyAlignment="1" applyProtection="1">
      <alignment horizontal="center"/>
    </xf>
    <xf numFmtId="0" fontId="7" fillId="0" borderId="74" xfId="0" applyFont="1" applyFill="1" applyBorder="1" applyAlignment="1" applyProtection="1">
      <alignment horizontal="center" vertical="center" wrapText="1"/>
    </xf>
    <xf numFmtId="49" fontId="7" fillId="2" borderId="77" xfId="0" applyNumberFormat="1" applyFont="1" applyFill="1" applyBorder="1" applyAlignment="1" applyProtection="1">
      <alignment horizontal="left" vertical="top" wrapText="1" indent="1"/>
      <protection locked="0"/>
    </xf>
    <xf numFmtId="0" fontId="42" fillId="0" borderId="19" xfId="0" applyFont="1" applyFill="1" applyBorder="1" applyAlignment="1" applyProtection="1">
      <alignment horizontal="center" vertical="center" wrapText="1"/>
    </xf>
    <xf numFmtId="3" fontId="7" fillId="2" borderId="22" xfId="0" applyNumberFormat="1" applyFont="1" applyFill="1" applyBorder="1" applyAlignment="1" applyProtection="1">
      <alignment horizontal="right" vertical="top" wrapText="1" indent="2"/>
      <protection locked="0"/>
    </xf>
    <xf numFmtId="3" fontId="7" fillId="2" borderId="1" xfId="0" applyNumberFormat="1" applyFont="1" applyFill="1" applyBorder="1" applyAlignment="1" applyProtection="1">
      <alignment horizontal="right" vertical="top" wrapText="1" indent="5"/>
      <protection locked="0"/>
    </xf>
    <xf numFmtId="3" fontId="7" fillId="2" borderId="26" xfId="0" applyNumberFormat="1" applyFont="1" applyFill="1" applyBorder="1" applyAlignment="1" applyProtection="1">
      <alignment horizontal="right" vertical="top" wrapText="1" indent="5"/>
      <protection locked="0"/>
    </xf>
    <xf numFmtId="3" fontId="7" fillId="2" borderId="27" xfId="0" applyNumberFormat="1" applyFont="1" applyFill="1" applyBorder="1" applyAlignment="1" applyProtection="1">
      <alignment horizontal="right" indent="5"/>
      <protection locked="0"/>
    </xf>
    <xf numFmtId="164" fontId="5" fillId="3" borderId="4" xfId="0" applyNumberFormat="1" applyFont="1" applyFill="1" applyBorder="1" applyAlignment="1" applyProtection="1">
      <alignment horizontal="right" indent="2"/>
    </xf>
    <xf numFmtId="164" fontId="5" fillId="3" borderId="4" xfId="0" applyNumberFormat="1" applyFont="1" applyFill="1" applyBorder="1" applyAlignment="1" applyProtection="1">
      <alignment horizontal="right" indent="3"/>
    </xf>
    <xf numFmtId="164" fontId="5" fillId="3" borderId="50" xfId="0" applyNumberFormat="1" applyFont="1" applyFill="1" applyBorder="1" applyAlignment="1" applyProtection="1">
      <alignment horizontal="right" indent="5"/>
    </xf>
    <xf numFmtId="0" fontId="10" fillId="0" borderId="0" xfId="0" applyFont="1" applyAlignment="1">
      <alignment horizontal="left"/>
    </xf>
    <xf numFmtId="0" fontId="6" fillId="0" borderId="0" xfId="0" applyFont="1" applyAlignment="1" applyProtection="1"/>
    <xf numFmtId="0" fontId="6" fillId="0" borderId="0" xfId="0" applyFont="1" applyProtection="1"/>
    <xf numFmtId="0" fontId="6" fillId="0" borderId="0" xfId="0" applyFont="1" applyAlignment="1" applyProtection="1">
      <alignment vertical="top"/>
    </xf>
    <xf numFmtId="0" fontId="6" fillId="0" borderId="0" xfId="0" applyFont="1" applyAlignment="1" applyProtection="1">
      <alignment horizontal="left" vertical="top" shrinkToFit="1"/>
    </xf>
    <xf numFmtId="0" fontId="6" fillId="0" borderId="0" xfId="0" applyFont="1" applyAlignment="1" applyProtection="1">
      <alignment shrinkToFit="1"/>
    </xf>
    <xf numFmtId="0" fontId="8" fillId="0" borderId="5" xfId="0" applyFont="1" applyFill="1" applyBorder="1" applyAlignment="1" applyProtection="1">
      <alignment horizontal="center" vertical="center"/>
    </xf>
    <xf numFmtId="0" fontId="5" fillId="3" borderId="6" xfId="0" applyFont="1" applyFill="1" applyBorder="1" applyAlignment="1" applyProtection="1">
      <alignment horizontal="right" vertical="center" indent="1"/>
    </xf>
    <xf numFmtId="0" fontId="5" fillId="2" borderId="3" xfId="0" applyFont="1" applyFill="1" applyBorder="1" applyAlignment="1" applyProtection="1">
      <alignment horizontal="center" vertical="center"/>
      <protection locked="0"/>
    </xf>
    <xf numFmtId="0" fontId="42" fillId="9" borderId="45" xfId="0" applyFont="1" applyFill="1" applyBorder="1" applyAlignment="1" applyProtection="1">
      <alignment horizontal="center" vertical="center" wrapText="1"/>
    </xf>
    <xf numFmtId="0" fontId="42" fillId="9" borderId="74" xfId="0" applyFont="1" applyFill="1" applyBorder="1" applyAlignment="1" applyProtection="1">
      <alignment horizontal="center" vertical="center" wrapText="1"/>
    </xf>
    <xf numFmtId="3" fontId="8" fillId="0" borderId="4" xfId="0" applyNumberFormat="1" applyFont="1" applyBorder="1" applyAlignment="1" applyProtection="1">
      <alignment horizontal="right" vertical="center" wrapText="1" indent="4"/>
    </xf>
    <xf numFmtId="3" fontId="7" fillId="2" borderId="2" xfId="0" applyNumberFormat="1" applyFont="1" applyFill="1" applyBorder="1" applyAlignment="1" applyProtection="1">
      <alignment horizontal="right" vertical="center" wrapText="1" indent="9"/>
      <protection locked="0"/>
    </xf>
    <xf numFmtId="3" fontId="7" fillId="2" borderId="22" xfId="0" applyNumberFormat="1" applyFont="1" applyFill="1" applyBorder="1" applyAlignment="1" applyProtection="1">
      <alignment horizontal="right" vertical="center" wrapText="1" indent="9"/>
      <protection locked="0"/>
    </xf>
    <xf numFmtId="3" fontId="7" fillId="2" borderId="3" xfId="0" applyNumberFormat="1" applyFont="1" applyFill="1" applyBorder="1" applyAlignment="1" applyProtection="1">
      <alignment horizontal="right" vertical="center" wrapText="1" indent="9"/>
      <protection locked="0"/>
    </xf>
    <xf numFmtId="3" fontId="7" fillId="2" borderId="20" xfId="0" applyNumberFormat="1" applyFont="1" applyFill="1" applyBorder="1" applyAlignment="1" applyProtection="1">
      <alignment horizontal="right" vertical="center" wrapText="1" indent="9"/>
      <protection locked="0"/>
    </xf>
    <xf numFmtId="3" fontId="8" fillId="0" borderId="4" xfId="0" applyNumberFormat="1" applyFont="1" applyBorder="1" applyAlignment="1" applyProtection="1">
      <alignment horizontal="right" vertical="center" wrapText="1" indent="9"/>
    </xf>
    <xf numFmtId="3" fontId="7" fillId="2" borderId="24" xfId="0" applyNumberFormat="1" applyFont="1" applyFill="1" applyBorder="1" applyAlignment="1" applyProtection="1">
      <alignment horizontal="right" vertical="center" wrapText="1" indent="8"/>
      <protection locked="0"/>
    </xf>
    <xf numFmtId="3" fontId="7" fillId="2" borderId="23" xfId="0" applyNumberFormat="1" applyFont="1" applyFill="1" applyBorder="1" applyAlignment="1" applyProtection="1">
      <alignment horizontal="right" vertical="center" wrapText="1" indent="8"/>
      <protection locked="0"/>
    </xf>
    <xf numFmtId="3" fontId="7" fillId="2" borderId="18" xfId="0" applyNumberFormat="1" applyFont="1" applyFill="1" applyBorder="1" applyAlignment="1" applyProtection="1">
      <alignment horizontal="right" vertical="center" wrapText="1" indent="8"/>
      <protection locked="0"/>
    </xf>
    <xf numFmtId="3" fontId="7" fillId="2" borderId="21" xfId="0" applyNumberFormat="1" applyFont="1" applyFill="1" applyBorder="1" applyAlignment="1" applyProtection="1">
      <alignment horizontal="right" vertical="center" wrapText="1" indent="8"/>
      <protection locked="0"/>
    </xf>
    <xf numFmtId="3" fontId="8" fillId="0" borderId="12" xfId="0" applyNumberFormat="1" applyFont="1" applyBorder="1" applyAlignment="1" applyProtection="1">
      <alignment horizontal="right" vertical="top" wrapText="1" indent="8"/>
    </xf>
    <xf numFmtId="49" fontId="7" fillId="0" borderId="0" xfId="0" applyNumberFormat="1" applyFont="1" applyFill="1" applyBorder="1" applyAlignment="1" applyProtection="1">
      <alignment vertical="center" wrapText="1"/>
    </xf>
    <xf numFmtId="49" fontId="7" fillId="0" borderId="0" xfId="0" applyNumberFormat="1" applyFont="1" applyFill="1" applyBorder="1" applyAlignment="1" applyProtection="1">
      <alignment horizontal="left" vertical="center" wrapText="1"/>
    </xf>
    <xf numFmtId="49" fontId="7" fillId="0" borderId="0" xfId="0" applyNumberFormat="1" applyFont="1" applyFill="1" applyBorder="1" applyAlignment="1" applyProtection="1">
      <alignment horizontal="left" vertical="center" wrapText="1" indent="1"/>
    </xf>
    <xf numFmtId="49" fontId="6" fillId="0" borderId="0" xfId="0" applyNumberFormat="1" applyFont="1" applyFill="1" applyBorder="1" applyAlignment="1" applyProtection="1">
      <alignment vertical="center" wrapText="1"/>
    </xf>
    <xf numFmtId="49" fontId="41" fillId="0" borderId="0" xfId="0" applyNumberFormat="1" applyFont="1" applyFill="1" applyBorder="1" applyAlignment="1" applyProtection="1">
      <alignment horizontal="left" vertical="center" wrapText="1" indent="1"/>
    </xf>
    <xf numFmtId="49" fontId="41" fillId="10" borderId="0" xfId="0" applyNumberFormat="1" applyFont="1" applyFill="1" applyBorder="1" applyAlignment="1" applyProtection="1">
      <alignment horizontal="left" vertical="center" wrapText="1" indent="1"/>
    </xf>
    <xf numFmtId="49" fontId="7" fillId="10" borderId="0" xfId="0" applyNumberFormat="1" applyFont="1" applyFill="1" applyBorder="1" applyAlignment="1" applyProtection="1">
      <alignment horizontal="left" vertical="center" wrapText="1" indent="1"/>
    </xf>
    <xf numFmtId="49" fontId="8" fillId="0" borderId="0" xfId="0" applyNumberFormat="1" applyFont="1" applyFill="1" applyBorder="1" applyAlignment="1" applyProtection="1">
      <alignment horizontal="center" vertical="center" wrapText="1"/>
    </xf>
    <xf numFmtId="0" fontId="5" fillId="0" borderId="0" xfId="0" applyFont="1" applyAlignment="1" applyProtection="1">
      <alignment horizontal="left"/>
    </xf>
    <xf numFmtId="0" fontId="6" fillId="0" borderId="0" xfId="0" applyFont="1" applyAlignment="1" applyProtection="1">
      <alignment horizontal="left" vertical="top" wrapText="1"/>
    </xf>
    <xf numFmtId="0" fontId="0" fillId="0" borderId="0" xfId="0" applyFill="1" applyBorder="1" applyProtection="1"/>
    <xf numFmtId="0" fontId="7" fillId="0" borderId="0" xfId="0" applyFont="1" applyProtection="1"/>
    <xf numFmtId="0" fontId="18" fillId="0" borderId="0" xfId="0" applyFont="1" applyProtection="1"/>
    <xf numFmtId="0" fontId="10" fillId="0" borderId="0" xfId="0" applyFont="1" applyProtection="1"/>
    <xf numFmtId="0" fontId="5" fillId="0" borderId="0" xfId="0" applyFont="1" applyProtection="1"/>
    <xf numFmtId="0" fontId="0" fillId="0" borderId="0" xfId="0" applyAlignment="1" applyProtection="1">
      <alignment vertical="top"/>
    </xf>
    <xf numFmtId="0" fontId="0" fillId="0" borderId="0" xfId="0" applyAlignment="1">
      <alignment vertical="top"/>
    </xf>
    <xf numFmtId="0" fontId="27" fillId="3" borderId="27" xfId="0" applyFont="1" applyFill="1" applyBorder="1" applyAlignment="1" applyProtection="1">
      <alignment horizontal="left" vertical="center"/>
    </xf>
    <xf numFmtId="0" fontId="6" fillId="0" borderId="0" xfId="0" applyFont="1"/>
    <xf numFmtId="0" fontId="27" fillId="0" borderId="0" xfId="0" applyFont="1" applyFill="1" applyBorder="1" applyAlignment="1" applyProtection="1">
      <alignment vertical="center"/>
    </xf>
    <xf numFmtId="0" fontId="27" fillId="0" borderId="0" xfId="0" applyFont="1" applyFill="1" applyBorder="1" applyAlignment="1"/>
    <xf numFmtId="0" fontId="48" fillId="0" borderId="0" xfId="0" applyFont="1" applyBorder="1" applyAlignment="1" applyProtection="1">
      <alignment vertical="center"/>
    </xf>
    <xf numFmtId="0" fontId="48" fillId="3" borderId="27" xfId="0" applyFont="1" applyFill="1" applyBorder="1" applyAlignment="1" applyProtection="1">
      <alignment horizontal="center" vertical="center"/>
    </xf>
    <xf numFmtId="0" fontId="5" fillId="3" borderId="0" xfId="0" applyFont="1" applyFill="1" applyBorder="1" applyAlignment="1" applyProtection="1"/>
    <xf numFmtId="0" fontId="6" fillId="0" borderId="0" xfId="0" applyFont="1" applyAlignment="1" applyProtection="1">
      <alignment horizontal="right" vertical="top"/>
    </xf>
    <xf numFmtId="0" fontId="5" fillId="0" borderId="0" xfId="0" applyFont="1" applyFill="1" applyBorder="1" applyAlignment="1" applyProtection="1">
      <alignment horizontal="left" vertical="top" wrapText="1"/>
    </xf>
    <xf numFmtId="0" fontId="7" fillId="0" borderId="0" xfId="0" applyFont="1" applyFill="1" applyBorder="1" applyAlignment="1" applyProtection="1">
      <alignment horizontal="left" indent="1"/>
      <protection locked="0"/>
    </xf>
    <xf numFmtId="49" fontId="6" fillId="0" borderId="0" xfId="0" applyNumberFormat="1" applyFont="1" applyProtection="1"/>
    <xf numFmtId="49" fontId="6" fillId="0" borderId="0" xfId="0" applyNumberFormat="1" applyFont="1" applyAlignment="1" applyProtection="1">
      <alignment horizontal="left" vertical="top" wrapText="1"/>
    </xf>
    <xf numFmtId="49" fontId="7" fillId="0" borderId="0" xfId="0" applyNumberFormat="1" applyFont="1" applyAlignment="1" applyProtection="1"/>
    <xf numFmtId="0" fontId="6" fillId="0" borderId="0" xfId="0" applyFont="1" applyFill="1" applyBorder="1" applyAlignment="1" applyProtection="1">
      <alignment horizontal="left" indent="1"/>
      <protection locked="0"/>
    </xf>
    <xf numFmtId="3" fontId="7" fillId="2" borderId="1" xfId="0" applyNumberFormat="1" applyFont="1" applyFill="1" applyBorder="1" applyAlignment="1" applyProtection="1">
      <alignment horizontal="center"/>
      <protection locked="0"/>
    </xf>
    <xf numFmtId="0" fontId="10" fillId="0" borderId="0" xfId="0" applyFont="1" applyAlignment="1" applyProtection="1">
      <alignment horizontal="center"/>
    </xf>
    <xf numFmtId="0" fontId="5" fillId="0" borderId="0" xfId="0" applyFont="1" applyFill="1" applyBorder="1" applyAlignment="1" applyProtection="1">
      <alignment horizontal="left" indent="1"/>
      <protection locked="0"/>
    </xf>
    <xf numFmtId="0" fontId="5" fillId="0" borderId="0" xfId="0" applyFont="1" applyAlignment="1" applyProtection="1">
      <alignment vertical="center"/>
    </xf>
    <xf numFmtId="3" fontId="7" fillId="0" borderId="22" xfId="0" applyNumberFormat="1" applyFont="1" applyFill="1" applyBorder="1" applyAlignment="1" applyProtection="1">
      <alignment horizontal="right" vertical="center" wrapText="1" indent="1"/>
    </xf>
    <xf numFmtId="10" fontId="10" fillId="0" borderId="0" xfId="0" applyNumberFormat="1" applyFont="1" applyFill="1" applyBorder="1" applyAlignment="1" applyProtection="1">
      <alignment vertical="center" wrapText="1"/>
    </xf>
    <xf numFmtId="49" fontId="5" fillId="0" borderId="0" xfId="0" applyNumberFormat="1" applyFont="1" applyAlignment="1" applyProtection="1">
      <alignment horizontal="left"/>
    </xf>
    <xf numFmtId="10" fontId="7" fillId="0" borderId="3" xfId="2" applyNumberFormat="1" applyFont="1" applyBorder="1" applyAlignment="1" applyProtection="1">
      <alignment horizontal="right" vertical="center" wrapText="1" indent="1"/>
    </xf>
    <xf numFmtId="0" fontId="6" fillId="0" borderId="0" xfId="0" applyFont="1" applyFill="1" applyBorder="1" applyAlignment="1" applyProtection="1">
      <protection locked="0"/>
    </xf>
    <xf numFmtId="0" fontId="7" fillId="0" borderId="0" xfId="0" applyFont="1" applyBorder="1" applyAlignment="1" applyProtection="1">
      <alignment vertical="top" wrapText="1"/>
    </xf>
    <xf numFmtId="0" fontId="5" fillId="0" borderId="0" xfId="0" applyFont="1" applyFill="1" applyBorder="1" applyAlignment="1" applyProtection="1">
      <alignment vertical="center"/>
    </xf>
    <xf numFmtId="0" fontId="5" fillId="0" borderId="15"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10" fontId="7" fillId="0" borderId="17" xfId="2" applyNumberFormat="1" applyFont="1" applyBorder="1" applyAlignment="1" applyProtection="1">
      <alignment horizontal="right" vertical="center" wrapText="1" indent="1"/>
    </xf>
    <xf numFmtId="10" fontId="7" fillId="0" borderId="0" xfId="2" applyNumberFormat="1" applyFont="1" applyBorder="1" applyAlignment="1" applyProtection="1">
      <alignment horizontal="right" vertical="center" wrapText="1" indent="1"/>
    </xf>
    <xf numFmtId="10" fontId="7" fillId="10" borderId="0" xfId="2" applyNumberFormat="1" applyFont="1" applyFill="1" applyBorder="1" applyAlignment="1" applyProtection="1">
      <alignment horizontal="right" vertical="center" wrapText="1" indent="2"/>
    </xf>
    <xf numFmtId="10" fontId="7" fillId="0" borderId="22" xfId="2" applyNumberFormat="1" applyFont="1" applyBorder="1" applyAlignment="1" applyProtection="1">
      <alignment horizontal="right" vertical="center" wrapText="1" indent="1"/>
    </xf>
    <xf numFmtId="165" fontId="7" fillId="0" borderId="0" xfId="0" applyNumberFormat="1" applyFont="1" applyFill="1" applyBorder="1" applyAlignment="1" applyProtection="1">
      <alignment horizontal="right" vertical="center" wrapText="1" indent="1"/>
    </xf>
    <xf numFmtId="165" fontId="7" fillId="0" borderId="1" xfId="0" applyNumberFormat="1" applyFont="1" applyFill="1" applyBorder="1" applyAlignment="1" applyProtection="1">
      <alignment horizontal="right" vertical="center" wrapText="1" indent="1"/>
    </xf>
    <xf numFmtId="10" fontId="7" fillId="0" borderId="1" xfId="2" applyNumberFormat="1" applyFont="1" applyBorder="1" applyAlignment="1" applyProtection="1">
      <alignment horizontal="right" vertical="center" wrapText="1" indent="1"/>
    </xf>
    <xf numFmtId="0" fontId="0" fillId="0" borderId="0" xfId="0" applyAlignment="1" applyProtection="1">
      <alignment horizontal="left" indent="1"/>
    </xf>
    <xf numFmtId="0" fontId="6" fillId="0" borderId="0" xfId="0" applyFont="1" applyBorder="1" applyAlignment="1" applyProtection="1"/>
    <xf numFmtId="166" fontId="6" fillId="0" borderId="0" xfId="0" applyNumberFormat="1" applyFont="1" applyFill="1" applyBorder="1" applyAlignment="1" applyProtection="1">
      <alignment horizontal="right"/>
    </xf>
    <xf numFmtId="166" fontId="6" fillId="0" borderId="0" xfId="0" applyNumberFormat="1" applyFont="1" applyAlignment="1" applyProtection="1">
      <alignment horizontal="right"/>
    </xf>
    <xf numFmtId="0" fontId="7" fillId="0" borderId="0" xfId="0" applyFont="1" applyAlignment="1" applyProtection="1">
      <alignment horizontal="left" indent="1"/>
    </xf>
    <xf numFmtId="0" fontId="8" fillId="3" borderId="22"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6" fillId="0" borderId="0" xfId="0" applyFont="1" applyFill="1" applyBorder="1" applyAlignment="1" applyProtection="1">
      <alignment horizontal="left" vertical="top" wrapText="1" indent="1"/>
    </xf>
    <xf numFmtId="0" fontId="7" fillId="0" borderId="0" xfId="0" applyFont="1" applyFill="1" applyBorder="1" applyAlignment="1" applyProtection="1"/>
    <xf numFmtId="49" fontId="6" fillId="0" borderId="0" xfId="0" applyNumberFormat="1" applyFont="1" applyAlignment="1" applyProtection="1"/>
    <xf numFmtId="0" fontId="7" fillId="0" borderId="0" xfId="0" applyFont="1" applyFill="1" applyBorder="1" applyAlignment="1" applyProtection="1">
      <alignment horizontal="left" indent="1"/>
    </xf>
    <xf numFmtId="49" fontId="6" fillId="0" borderId="0" xfId="0" applyNumberFormat="1" applyFont="1" applyAlignment="1" applyProtection="1">
      <alignment vertical="top" wrapText="1"/>
    </xf>
    <xf numFmtId="0" fontId="6" fillId="0" borderId="0" xfId="0" applyFont="1" applyBorder="1" applyProtection="1"/>
    <xf numFmtId="0" fontId="8" fillId="0" borderId="0" xfId="0" applyFont="1" applyBorder="1" applyAlignment="1" applyProtection="1"/>
    <xf numFmtId="0" fontId="27" fillId="3" borderId="15" xfId="0" applyFont="1" applyFill="1" applyBorder="1" applyAlignment="1" applyProtection="1">
      <alignment horizontal="center"/>
    </xf>
    <xf numFmtId="0" fontId="27" fillId="3" borderId="0" xfId="0" applyFont="1" applyFill="1" applyBorder="1" applyAlignment="1" applyProtection="1">
      <alignment horizontal="center"/>
    </xf>
    <xf numFmtId="0" fontId="5" fillId="0" borderId="0" xfId="0" applyFont="1" applyFill="1" applyBorder="1" applyAlignment="1" applyProtection="1">
      <alignment horizont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5" fillId="3" borderId="20" xfId="0" applyFont="1" applyFill="1" applyBorder="1" applyAlignment="1" applyProtection="1">
      <alignment horizontal="center"/>
    </xf>
    <xf numFmtId="0" fontId="5" fillId="3" borderId="16" xfId="0" applyFont="1" applyFill="1" applyBorder="1" applyAlignment="1" applyProtection="1">
      <alignment vertical="center"/>
    </xf>
    <xf numFmtId="0" fontId="7" fillId="3" borderId="14" xfId="0" applyFont="1" applyFill="1" applyBorder="1" applyAlignment="1" applyProtection="1">
      <alignment vertical="center"/>
    </xf>
    <xf numFmtId="0" fontId="0" fillId="0" borderId="0" xfId="0" applyFill="1" applyBorder="1" applyProtection="1"/>
    <xf numFmtId="0" fontId="5" fillId="0" borderId="0" xfId="0" applyFont="1" applyBorder="1" applyAlignment="1" applyProtection="1">
      <alignment horizontal="center"/>
    </xf>
    <xf numFmtId="0" fontId="5" fillId="0" borderId="0" xfId="0" applyFont="1" applyBorder="1" applyAlignment="1" applyProtection="1">
      <alignment horizontal="left"/>
    </xf>
    <xf numFmtId="0" fontId="5" fillId="0" borderId="15" xfId="0" applyFont="1" applyBorder="1" applyProtection="1"/>
    <xf numFmtId="0" fontId="5" fillId="0" borderId="0" xfId="0" applyFont="1" applyBorder="1" applyProtection="1"/>
    <xf numFmtId="0" fontId="5" fillId="0" borderId="13" xfId="0" applyFont="1" applyBorder="1" applyProtection="1"/>
    <xf numFmtId="0" fontId="5" fillId="0" borderId="1" xfId="0" applyFont="1" applyBorder="1" applyProtection="1"/>
    <xf numFmtId="0" fontId="27" fillId="3" borderId="5" xfId="0" applyFont="1" applyFill="1" applyBorder="1" applyAlignment="1" applyProtection="1"/>
    <xf numFmtId="0" fontId="48" fillId="3" borderId="15" xfId="0" applyFont="1" applyFill="1" applyBorder="1" applyAlignment="1" applyProtection="1">
      <alignment horizontal="center" vertical="center"/>
    </xf>
    <xf numFmtId="0" fontId="27" fillId="3" borderId="0" xfId="0" applyFont="1" applyFill="1" applyBorder="1" applyAlignment="1" applyProtection="1"/>
    <xf numFmtId="0" fontId="48" fillId="3" borderId="0" xfId="0" applyFont="1" applyFill="1" applyBorder="1" applyAlignment="1" applyProtection="1">
      <alignment horizontal="center" vertical="center"/>
    </xf>
    <xf numFmtId="0" fontId="48" fillId="3" borderId="16" xfId="0" applyFont="1" applyFill="1" applyBorder="1" applyAlignment="1" applyProtection="1">
      <alignment horizontal="center" vertical="center"/>
    </xf>
    <xf numFmtId="14" fontId="7" fillId="2" borderId="17" xfId="0" applyNumberFormat="1" applyFont="1" applyFill="1" applyBorder="1" applyAlignment="1" applyProtection="1">
      <alignment horizontal="center"/>
      <protection locked="0"/>
    </xf>
    <xf numFmtId="0" fontId="54" fillId="0" borderId="0" xfId="0" applyFont="1" applyFill="1" applyBorder="1" applyAlignment="1" applyProtection="1">
      <alignment vertical="center" wrapText="1"/>
    </xf>
    <xf numFmtId="0" fontId="2" fillId="0" borderId="0" xfId="3" applyProtection="1"/>
    <xf numFmtId="0" fontId="27" fillId="3" borderId="27" xfId="3" applyFont="1" applyFill="1" applyBorder="1" applyAlignment="1" applyProtection="1">
      <alignment horizontal="center" vertical="center"/>
    </xf>
    <xf numFmtId="0" fontId="2" fillId="0" borderId="0" xfId="3"/>
    <xf numFmtId="0" fontId="2" fillId="3" borderId="13" xfId="3" applyFill="1" applyBorder="1" applyProtection="1"/>
    <xf numFmtId="0" fontId="2" fillId="3" borderId="1" xfId="3" applyFill="1" applyBorder="1" applyProtection="1"/>
    <xf numFmtId="0" fontId="5" fillId="3" borderId="1" xfId="3" applyFont="1" applyFill="1" applyBorder="1" applyAlignment="1" applyProtection="1">
      <alignment horizontal="right" vertical="center"/>
    </xf>
    <xf numFmtId="0" fontId="27" fillId="3" borderId="1" xfId="3" applyFont="1" applyFill="1" applyBorder="1" applyAlignment="1" applyProtection="1">
      <alignment vertical="center"/>
    </xf>
    <xf numFmtId="0" fontId="2" fillId="8" borderId="1" xfId="3" applyFill="1" applyBorder="1" applyProtection="1"/>
    <xf numFmtId="0" fontId="8" fillId="0" borderId="0" xfId="3" applyFont="1" applyFill="1" applyBorder="1" applyAlignment="1" applyProtection="1">
      <alignment vertical="center"/>
    </xf>
    <xf numFmtId="0" fontId="27" fillId="0" borderId="0" xfId="3" applyFont="1" applyBorder="1" applyAlignment="1" applyProtection="1">
      <alignment vertical="center"/>
    </xf>
    <xf numFmtId="0" fontId="5" fillId="0" borderId="0" xfId="3" applyFont="1" applyBorder="1" applyAlignment="1" applyProtection="1">
      <alignment vertical="center"/>
    </xf>
    <xf numFmtId="0" fontId="5" fillId="0" borderId="28" xfId="3" applyFont="1" applyFill="1" applyBorder="1" applyAlignment="1" applyProtection="1">
      <alignment horizontal="center" vertical="center" wrapText="1"/>
    </xf>
    <xf numFmtId="0" fontId="45" fillId="0" borderId="84" xfId="3" applyFont="1" applyBorder="1" applyAlignment="1" applyProtection="1">
      <alignment horizontal="center" vertical="top" wrapText="1"/>
    </xf>
    <xf numFmtId="49" fontId="6" fillId="2" borderId="29" xfId="3" applyNumberFormat="1" applyFont="1" applyFill="1" applyBorder="1" applyAlignment="1" applyProtection="1">
      <alignment horizontal="left" vertical="center" wrapText="1" indent="1"/>
      <protection locked="0"/>
    </xf>
    <xf numFmtId="49" fontId="6" fillId="2" borderId="29" xfId="3" applyNumberFormat="1" applyFont="1" applyFill="1" applyBorder="1" applyAlignment="1" applyProtection="1">
      <alignment horizontal="center" vertical="center" wrapText="1"/>
      <protection locked="0"/>
    </xf>
    <xf numFmtId="0" fontId="6" fillId="7" borderId="29" xfId="3" applyFont="1" applyFill="1" applyBorder="1" applyAlignment="1" applyProtection="1">
      <alignment horizontal="center"/>
      <protection locked="0"/>
    </xf>
    <xf numFmtId="14" fontId="6" fillId="7" borderId="83" xfId="3" applyNumberFormat="1" applyFont="1" applyFill="1" applyBorder="1" applyAlignment="1" applyProtection="1">
      <alignment horizontal="center"/>
      <protection locked="0"/>
    </xf>
    <xf numFmtId="49" fontId="6" fillId="2" borderId="3" xfId="3" applyNumberFormat="1" applyFont="1" applyFill="1" applyBorder="1" applyAlignment="1" applyProtection="1">
      <alignment horizontal="left" vertical="center" wrapText="1" indent="1"/>
      <protection locked="0"/>
    </xf>
    <xf numFmtId="49" fontId="6" fillId="2" borderId="3" xfId="3" applyNumberFormat="1" applyFont="1" applyFill="1" applyBorder="1" applyAlignment="1" applyProtection="1">
      <alignment horizontal="center" vertical="center" wrapText="1"/>
      <protection locked="0"/>
    </xf>
    <xf numFmtId="0" fontId="6" fillId="7" borderId="3" xfId="3" applyFont="1" applyFill="1" applyBorder="1" applyAlignment="1" applyProtection="1">
      <alignment horizontal="center"/>
      <protection locked="0"/>
    </xf>
    <xf numFmtId="14" fontId="6" fillId="7" borderId="26" xfId="3" applyNumberFormat="1" applyFont="1" applyFill="1" applyBorder="1" applyAlignment="1" applyProtection="1">
      <alignment horizontal="center"/>
      <protection locked="0"/>
    </xf>
    <xf numFmtId="49" fontId="7" fillId="0" borderId="0" xfId="3" applyNumberFormat="1" applyFont="1" applyFill="1" applyBorder="1" applyAlignment="1" applyProtection="1">
      <alignment horizontal="left" vertical="center" wrapText="1" indent="1"/>
    </xf>
    <xf numFmtId="3" fontId="7" fillId="0" borderId="0" xfId="3" applyNumberFormat="1" applyFont="1" applyFill="1" applyBorder="1" applyAlignment="1" applyProtection="1">
      <alignment horizontal="right" vertical="center" wrapText="1" indent="4"/>
    </xf>
    <xf numFmtId="49" fontId="7" fillId="0" borderId="0" xfId="3" applyNumberFormat="1" applyFont="1" applyFill="1" applyBorder="1" applyAlignment="1" applyProtection="1">
      <alignment horizontal="center" vertical="center" wrapText="1"/>
    </xf>
    <xf numFmtId="49" fontId="27" fillId="0" borderId="0" xfId="3" applyNumberFormat="1" applyFont="1" applyFill="1" applyBorder="1" applyAlignment="1" applyProtection="1">
      <alignment vertical="center" wrapText="1"/>
    </xf>
    <xf numFmtId="49" fontId="8" fillId="0" borderId="0" xfId="3" applyNumberFormat="1" applyFont="1" applyFill="1" applyBorder="1" applyAlignment="1" applyProtection="1">
      <alignment vertical="center" wrapText="1"/>
    </xf>
    <xf numFmtId="0" fontId="2" fillId="0" borderId="1" xfId="3" applyBorder="1" applyProtection="1"/>
    <xf numFmtId="0" fontId="2" fillId="0" borderId="36" xfId="3" applyBorder="1" applyProtection="1"/>
    <xf numFmtId="0" fontId="2" fillId="0" borderId="0" xfId="3" applyAlignment="1">
      <alignment horizontal="center"/>
    </xf>
    <xf numFmtId="0" fontId="0" fillId="0" borderId="0" xfId="0" applyBorder="1" applyAlignment="1" applyProtection="1">
      <alignment horizontal="center" vertical="top"/>
    </xf>
    <xf numFmtId="0" fontId="7" fillId="0" borderId="0" xfId="0" applyFont="1" applyAlignment="1" applyProtection="1">
      <alignment horizontal="left"/>
    </xf>
    <xf numFmtId="0" fontId="44" fillId="0" borderId="0" xfId="0" applyFont="1" applyAlignment="1" applyProtection="1">
      <alignment horizontal="left" wrapText="1"/>
    </xf>
    <xf numFmtId="4" fontId="7" fillId="0" borderId="17" xfId="0" applyNumberFormat="1" applyFont="1" applyFill="1" applyBorder="1" applyAlignment="1" applyProtection="1">
      <alignment horizontal="right" vertical="center" wrapText="1" indent="1"/>
    </xf>
    <xf numFmtId="165" fontId="7" fillId="0" borderId="22" xfId="0" applyNumberFormat="1" applyFont="1" applyFill="1" applyBorder="1" applyAlignment="1" applyProtection="1">
      <alignment horizontal="right" vertical="center" wrapText="1" indent="1"/>
    </xf>
    <xf numFmtId="4" fontId="7" fillId="0" borderId="22" xfId="0" applyNumberFormat="1" applyFont="1" applyFill="1" applyBorder="1" applyAlignment="1" applyProtection="1">
      <alignment horizontal="right" vertical="center" wrapText="1" indent="1"/>
    </xf>
    <xf numFmtId="49" fontId="6" fillId="0" borderId="0"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top" wrapText="1"/>
    </xf>
    <xf numFmtId="10" fontId="7" fillId="10" borderId="0" xfId="4" applyNumberFormat="1" applyFont="1" applyFill="1" applyBorder="1" applyAlignment="1" applyProtection="1">
      <alignment horizontal="right" vertical="center" wrapText="1" indent="2"/>
    </xf>
    <xf numFmtId="10" fontId="2" fillId="0" borderId="0" xfId="3" applyNumberFormat="1" applyFont="1" applyFill="1" applyBorder="1" applyAlignment="1" applyProtection="1">
      <alignment vertical="center" wrapText="1"/>
    </xf>
    <xf numFmtId="0" fontId="2" fillId="0" borderId="0" xfId="3" applyAlignment="1" applyProtection="1">
      <alignment horizontal="center"/>
    </xf>
    <xf numFmtId="49" fontId="2" fillId="0" borderId="0" xfId="3" applyNumberFormat="1" applyAlignment="1" applyProtection="1">
      <alignment horizontal="center"/>
    </xf>
    <xf numFmtId="0" fontId="7" fillId="0" borderId="0" xfId="3" applyFont="1" applyAlignment="1" applyProtection="1">
      <alignment horizontal="left"/>
    </xf>
    <xf numFmtId="0" fontId="0" fillId="2" borderId="1" xfId="0" applyFill="1" applyBorder="1" applyAlignment="1" applyProtection="1"/>
    <xf numFmtId="0" fontId="0" fillId="0" borderId="0" xfId="0" applyBorder="1" applyAlignment="1" applyProtection="1">
      <alignment vertical="top" shrinkToFit="1"/>
    </xf>
    <xf numFmtId="0" fontId="0" fillId="0" borderId="0" xfId="0" applyBorder="1" applyAlignment="1" applyProtection="1">
      <alignment vertical="top"/>
    </xf>
    <xf numFmtId="0" fontId="6" fillId="0" borderId="0" xfId="3" applyFont="1" applyAlignment="1" applyProtection="1">
      <alignment horizontal="left" vertical="center"/>
    </xf>
    <xf numFmtId="0" fontId="2" fillId="0" borderId="0" xfId="3" applyFont="1" applyProtection="1"/>
    <xf numFmtId="0" fontId="6" fillId="0" borderId="0" xfId="3" applyFont="1" applyAlignment="1" applyProtection="1">
      <alignment vertical="center" wrapText="1"/>
    </xf>
    <xf numFmtId="0" fontId="0" fillId="0" borderId="0" xfId="0" applyBorder="1" applyAlignment="1" applyProtection="1">
      <alignment horizontal="center" vertical="top"/>
    </xf>
    <xf numFmtId="0" fontId="6" fillId="0" borderId="0" xfId="0" applyFont="1" applyAlignment="1" applyProtection="1">
      <alignment horizontal="left"/>
    </xf>
    <xf numFmtId="0" fontId="6" fillId="0" borderId="0" xfId="0" applyFont="1" applyAlignment="1" applyProtection="1">
      <alignment horizontal="left" vertical="top" wrapText="1"/>
    </xf>
    <xf numFmtId="0" fontId="18" fillId="0" borderId="0" xfId="0" applyFont="1" applyAlignment="1" applyProtection="1">
      <alignment horizontal="left" shrinkToFit="1"/>
    </xf>
    <xf numFmtId="0" fontId="6" fillId="0" borderId="0" xfId="0" applyFont="1" applyAlignment="1" applyProtection="1">
      <alignment horizontal="left" wrapText="1"/>
    </xf>
    <xf numFmtId="49" fontId="6" fillId="2" borderId="26" xfId="3" applyNumberFormat="1" applyFont="1" applyFill="1" applyBorder="1" applyAlignment="1" applyProtection="1">
      <alignment horizontal="center" vertical="center" wrapText="1"/>
      <protection locked="0"/>
    </xf>
    <xf numFmtId="49" fontId="6" fillId="2" borderId="25" xfId="3" applyNumberFormat="1" applyFont="1" applyFill="1" applyBorder="1" applyAlignment="1" applyProtection="1">
      <alignment horizontal="center" vertical="center" wrapText="1"/>
      <protection locked="0"/>
    </xf>
    <xf numFmtId="0" fontId="6" fillId="7" borderId="26" xfId="3" applyFont="1" applyFill="1" applyBorder="1" applyAlignment="1" applyProtection="1">
      <alignment horizontal="center"/>
      <protection locked="0"/>
    </xf>
    <xf numFmtId="0" fontId="6" fillId="7" borderId="25" xfId="3" applyFont="1" applyFill="1" applyBorder="1" applyAlignment="1" applyProtection="1">
      <alignment horizontal="center"/>
      <protection locked="0"/>
    </xf>
    <xf numFmtId="49" fontId="6" fillId="2" borderId="83" xfId="3" applyNumberFormat="1" applyFont="1" applyFill="1" applyBorder="1" applyAlignment="1" applyProtection="1">
      <alignment horizontal="center" vertical="center" wrapText="1"/>
      <protection locked="0"/>
    </xf>
    <xf numFmtId="49" fontId="6" fillId="2" borderId="56" xfId="3" applyNumberFormat="1" applyFont="1" applyFill="1" applyBorder="1" applyAlignment="1" applyProtection="1">
      <alignment horizontal="center" vertical="center" wrapText="1"/>
      <protection locked="0"/>
    </xf>
    <xf numFmtId="14" fontId="7" fillId="2" borderId="26" xfId="0" applyNumberFormat="1" applyFont="1" applyFill="1" applyBorder="1" applyAlignment="1" applyProtection="1">
      <alignment horizontal="center"/>
      <protection locked="0"/>
    </xf>
    <xf numFmtId="14" fontId="7" fillId="2" borderId="83" xfId="0" applyNumberFormat="1" applyFont="1" applyFill="1" applyBorder="1" applyAlignment="1" applyProtection="1">
      <alignment horizontal="center"/>
      <protection locked="0"/>
    </xf>
    <xf numFmtId="14" fontId="7" fillId="2" borderId="34" xfId="0" applyNumberFormat="1" applyFont="1" applyFill="1" applyBorder="1" applyAlignment="1" applyProtection="1">
      <alignment horizontal="center"/>
      <protection locked="0"/>
    </xf>
    <xf numFmtId="0" fontId="5" fillId="0" borderId="0" xfId="0" applyFont="1" applyAlignment="1" applyProtection="1">
      <alignment horizontal="left"/>
    </xf>
    <xf numFmtId="0" fontId="7" fillId="0" borderId="0" xfId="0" applyFont="1" applyAlignment="1" applyProtection="1">
      <alignment horizontal="left"/>
    </xf>
    <xf numFmtId="49" fontId="6" fillId="0" borderId="0" xfId="0" applyNumberFormat="1" applyFont="1" applyAlignment="1" applyProtection="1">
      <alignment horizontal="left"/>
    </xf>
    <xf numFmtId="0" fontId="6" fillId="0" borderId="0" xfId="3" applyFont="1" applyAlignment="1" applyProtection="1">
      <alignment horizontal="left"/>
    </xf>
    <xf numFmtId="0" fontId="6" fillId="0" borderId="0" xfId="3" applyFont="1" applyAlignment="1" applyProtection="1">
      <alignment horizontal="left" indent="1"/>
    </xf>
    <xf numFmtId="0" fontId="6" fillId="0" borderId="0" xfId="0" applyFont="1" applyBorder="1" applyAlignment="1" applyProtection="1">
      <alignment horizontal="center"/>
    </xf>
    <xf numFmtId="0" fontId="6" fillId="0" borderId="0" xfId="0" applyFont="1" applyAlignment="1" applyProtection="1">
      <alignment horizontal="left" indent="1"/>
    </xf>
    <xf numFmtId="0" fontId="5" fillId="0" borderId="0" xfId="3" applyFont="1" applyAlignment="1" applyProtection="1">
      <alignment horizontal="left"/>
    </xf>
    <xf numFmtId="0" fontId="6" fillId="0" borderId="0" xfId="0" applyFont="1" applyAlignment="1" applyProtection="1">
      <alignment horizontal="right" wrapText="1" indent="1"/>
    </xf>
    <xf numFmtId="0" fontId="6" fillId="0" borderId="0" xfId="0" applyFont="1" applyAlignment="1" applyProtection="1">
      <alignment horizontal="right" indent="1"/>
    </xf>
    <xf numFmtId="0" fontId="55" fillId="0" borderId="0" xfId="0" applyFont="1" applyAlignment="1" applyProtection="1">
      <alignment horizontal="center" wrapText="1"/>
    </xf>
    <xf numFmtId="0" fontId="6" fillId="0" borderId="0" xfId="3" applyFont="1" applyBorder="1" applyAlignment="1" applyProtection="1">
      <alignment horizontal="left" vertical="center" indent="1"/>
    </xf>
    <xf numFmtId="0" fontId="6" fillId="0" borderId="0" xfId="3" applyFont="1" applyAlignment="1" applyProtection="1">
      <alignment horizontal="left" vertical="center" wrapText="1" indent="1"/>
    </xf>
    <xf numFmtId="0" fontId="6" fillId="0" borderId="0" xfId="0" applyFont="1" applyBorder="1" applyAlignment="1" applyProtection="1">
      <alignment horizontal="left" indent="1"/>
    </xf>
    <xf numFmtId="0" fontId="6" fillId="0" borderId="0" xfId="0" applyFont="1" applyAlignment="1" applyProtection="1">
      <alignment horizontal="left" vertical="center"/>
    </xf>
    <xf numFmtId="0" fontId="7" fillId="0" borderId="0" xfId="0" applyFont="1" applyBorder="1" applyAlignment="1" applyProtection="1">
      <alignment horizontal="left"/>
    </xf>
    <xf numFmtId="0" fontId="0" fillId="0" borderId="0" xfId="0" applyAlignment="1">
      <alignment horizontal="center"/>
    </xf>
    <xf numFmtId="49" fontId="50" fillId="0" borderId="0"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left" vertical="center" wrapText="1" indent="1"/>
      <protection locked="0"/>
    </xf>
    <xf numFmtId="49" fontId="6" fillId="0" borderId="0" xfId="0" applyNumberFormat="1" applyFont="1" applyFill="1" applyBorder="1" applyAlignment="1" applyProtection="1">
      <alignment vertical="top" wrapText="1"/>
      <protection locked="0"/>
    </xf>
    <xf numFmtId="0" fontId="0" fillId="0" borderId="65" xfId="0" applyBorder="1" applyProtection="1"/>
    <xf numFmtId="0" fontId="7" fillId="0" borderId="96" xfId="0" applyFont="1" applyFill="1" applyBorder="1" applyAlignment="1" applyProtection="1">
      <alignment horizontal="center" vertical="top" wrapText="1"/>
    </xf>
    <xf numFmtId="0" fontId="42" fillId="0" borderId="98" xfId="0" applyFont="1" applyFill="1" applyBorder="1" applyAlignment="1" applyProtection="1">
      <alignment horizontal="center" vertical="center" wrapText="1"/>
    </xf>
    <xf numFmtId="3" fontId="7" fillId="2" borderId="14" xfId="0" applyNumberFormat="1" applyFont="1" applyFill="1" applyBorder="1" applyAlignment="1" applyProtection="1">
      <alignment horizontal="right" vertical="top" wrapText="1" indent="2"/>
      <protection locked="0"/>
    </xf>
    <xf numFmtId="164" fontId="5" fillId="3" borderId="4" xfId="0" applyNumberFormat="1" applyFont="1" applyFill="1" applyBorder="1" applyAlignment="1" applyProtection="1">
      <alignment horizontal="right" indent="1"/>
    </xf>
    <xf numFmtId="0" fontId="7" fillId="3" borderId="13" xfId="0" applyFont="1" applyFill="1" applyBorder="1" applyAlignment="1" applyProtection="1">
      <alignment vertical="center"/>
    </xf>
    <xf numFmtId="3" fontId="7" fillId="2" borderId="97" xfId="0" applyNumberFormat="1" applyFont="1" applyFill="1" applyBorder="1" applyAlignment="1" applyProtection="1">
      <alignment horizontal="right" vertical="top" wrapText="1" indent="5"/>
      <protection locked="0"/>
    </xf>
    <xf numFmtId="3" fontId="7" fillId="2" borderId="99" xfId="0" applyNumberFormat="1" applyFont="1" applyFill="1" applyBorder="1" applyAlignment="1" applyProtection="1">
      <alignment horizontal="right" vertical="top" wrapText="1" indent="5"/>
      <protection locked="0"/>
    </xf>
    <xf numFmtId="3" fontId="7" fillId="2" borderId="100" xfId="0" applyNumberFormat="1" applyFont="1" applyFill="1" applyBorder="1" applyAlignment="1" applyProtection="1">
      <alignment horizontal="right" indent="5"/>
      <protection locked="0"/>
    </xf>
    <xf numFmtId="164" fontId="5" fillId="3" borderId="95" xfId="0" applyNumberFormat="1" applyFont="1" applyFill="1" applyBorder="1" applyAlignment="1" applyProtection="1">
      <alignment horizontal="right" indent="5"/>
    </xf>
    <xf numFmtId="0" fontId="5" fillId="3" borderId="1" xfId="0" applyFont="1" applyFill="1" applyBorder="1" applyAlignment="1" applyProtection="1">
      <alignment horizontal="right" vertical="center"/>
    </xf>
    <xf numFmtId="0" fontId="7" fillId="3" borderId="5" xfId="0" applyFont="1" applyFill="1" applyBorder="1" applyAlignment="1" applyProtection="1">
      <alignment vertical="center"/>
    </xf>
    <xf numFmtId="0" fontId="17" fillId="8" borderId="14" xfId="0" applyFont="1" applyFill="1" applyBorder="1" applyAlignment="1" applyProtection="1">
      <alignment horizontal="center"/>
    </xf>
    <xf numFmtId="49" fontId="6" fillId="0" borderId="0" xfId="0" applyNumberFormat="1" applyFont="1" applyFill="1" applyBorder="1" applyAlignment="1" applyProtection="1">
      <alignment vertical="top" wrapText="1"/>
    </xf>
    <xf numFmtId="0" fontId="27" fillId="3" borderId="15" xfId="0" applyFont="1" applyFill="1" applyBorder="1" applyAlignment="1" applyProtection="1">
      <alignment vertical="center" wrapText="1"/>
    </xf>
    <xf numFmtId="0" fontId="27" fillId="3" borderId="0" xfId="0" applyFont="1" applyFill="1" applyBorder="1" applyAlignment="1" applyProtection="1">
      <alignment vertical="center" wrapText="1"/>
    </xf>
    <xf numFmtId="0" fontId="27" fillId="3" borderId="1" xfId="0" applyFont="1" applyFill="1" applyBorder="1" applyAlignment="1" applyProtection="1">
      <alignment vertical="center"/>
    </xf>
    <xf numFmtId="49" fontId="5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49" fontId="50" fillId="0" borderId="45" xfId="0" applyNumberFormat="1" applyFont="1" applyFill="1" applyBorder="1" applyAlignment="1" applyProtection="1">
      <alignment vertical="center" wrapText="1"/>
    </xf>
    <xf numFmtId="0" fontId="27" fillId="3" borderId="13" xfId="0" applyFont="1" applyFill="1" applyBorder="1" applyAlignment="1" applyProtection="1">
      <alignment vertical="center" wrapText="1"/>
    </xf>
    <xf numFmtId="0" fontId="27" fillId="3" borderId="1" xfId="0" applyFont="1" applyFill="1" applyBorder="1" applyAlignment="1" applyProtection="1">
      <alignment vertical="center" wrapText="1"/>
    </xf>
    <xf numFmtId="0" fontId="27" fillId="3" borderId="14" xfId="0" applyFont="1" applyFill="1" applyBorder="1" applyAlignment="1" applyProtection="1">
      <alignment vertical="center" wrapText="1"/>
    </xf>
    <xf numFmtId="0" fontId="27" fillId="7" borderId="3" xfId="3" applyFont="1" applyFill="1" applyBorder="1" applyAlignment="1" applyProtection="1">
      <alignment horizontal="center" vertical="center"/>
      <protection locked="0"/>
    </xf>
    <xf numFmtId="0" fontId="2" fillId="0" borderId="0" xfId="3" applyAlignment="1">
      <alignment vertical="top"/>
    </xf>
    <xf numFmtId="0" fontId="2" fillId="0" borderId="0" xfId="3" applyAlignment="1" applyProtection="1">
      <alignment horizontal="center" vertical="top"/>
    </xf>
    <xf numFmtId="49" fontId="6" fillId="2" borderId="17" xfId="3" applyNumberFormat="1" applyFont="1" applyFill="1" applyBorder="1" applyAlignment="1" applyProtection="1">
      <alignment horizontal="left" vertical="center" wrapText="1" indent="1"/>
      <protection locked="0"/>
    </xf>
    <xf numFmtId="49" fontId="6" fillId="2" borderId="60" xfId="3" applyNumberFormat="1" applyFont="1" applyFill="1" applyBorder="1" applyAlignment="1" applyProtection="1">
      <alignment horizontal="center" vertical="center" wrapText="1"/>
      <protection locked="0"/>
    </xf>
    <xf numFmtId="0" fontId="2" fillId="0" borderId="5" xfId="3" applyFont="1" applyBorder="1" applyAlignment="1" applyProtection="1">
      <alignment vertical="top" wrapText="1"/>
    </xf>
    <xf numFmtId="0" fontId="2" fillId="0" borderId="0" xfId="3" applyBorder="1" applyProtection="1"/>
    <xf numFmtId="0" fontId="45" fillId="0" borderId="110" xfId="3" applyFont="1" applyBorder="1" applyAlignment="1" applyProtection="1">
      <alignment vertical="center" wrapText="1"/>
    </xf>
    <xf numFmtId="0" fontId="6" fillId="7" borderId="87" xfId="3" applyFont="1" applyFill="1" applyBorder="1" applyAlignment="1" applyProtection="1">
      <alignment horizontal="center"/>
      <protection locked="0"/>
    </xf>
    <xf numFmtId="0" fontId="6" fillId="7" borderId="18" xfId="3" applyFont="1" applyFill="1" applyBorder="1" applyAlignment="1" applyProtection="1">
      <alignment horizontal="center"/>
      <protection locked="0"/>
    </xf>
    <xf numFmtId="49" fontId="6" fillId="2" borderId="17" xfId="3" applyNumberFormat="1" applyFont="1" applyFill="1" applyBorder="1" applyAlignment="1" applyProtection="1">
      <alignment horizontal="center" vertical="center" wrapText="1"/>
      <protection locked="0"/>
    </xf>
    <xf numFmtId="49" fontId="6" fillId="2" borderId="34" xfId="3" applyNumberFormat="1" applyFont="1" applyFill="1" applyBorder="1" applyAlignment="1" applyProtection="1">
      <alignment horizontal="center" vertical="center" wrapText="1"/>
      <protection locked="0"/>
    </xf>
    <xf numFmtId="0" fontId="6" fillId="7" borderId="17" xfId="3" applyFont="1" applyFill="1" applyBorder="1" applyAlignment="1" applyProtection="1">
      <alignment horizontal="center"/>
      <protection locked="0"/>
    </xf>
    <xf numFmtId="0" fontId="6" fillId="7" borderId="34" xfId="3" applyFont="1" applyFill="1" applyBorder="1" applyAlignment="1" applyProtection="1">
      <alignment horizontal="center"/>
      <protection locked="0"/>
    </xf>
    <xf numFmtId="0" fontId="6" fillId="7" borderId="19" xfId="3" applyFont="1" applyFill="1" applyBorder="1" applyAlignment="1" applyProtection="1">
      <alignment horizontal="center"/>
      <protection locked="0"/>
    </xf>
    <xf numFmtId="0" fontId="27" fillId="3" borderId="27" xfId="3" applyFont="1" applyFill="1" applyBorder="1" applyAlignment="1" applyProtection="1">
      <alignment horizontal="left" vertical="center"/>
    </xf>
    <xf numFmtId="0" fontId="27" fillId="0" borderId="0" xfId="3" applyFont="1" applyFill="1" applyBorder="1" applyAlignment="1" applyProtection="1">
      <alignment vertical="center"/>
    </xf>
    <xf numFmtId="0" fontId="27" fillId="0" borderId="0" xfId="3" applyFont="1" applyFill="1" applyBorder="1" applyAlignment="1"/>
    <xf numFmtId="0" fontId="17" fillId="7" borderId="3" xfId="0" applyFont="1" applyFill="1" applyBorder="1" applyAlignment="1" applyProtection="1">
      <alignment horizontal="center"/>
      <protection locked="0"/>
    </xf>
    <xf numFmtId="0" fontId="0" fillId="8" borderId="27" xfId="0" applyFill="1" applyBorder="1" applyAlignment="1" applyProtection="1">
      <alignment horizontal="left"/>
    </xf>
    <xf numFmtId="0" fontId="0" fillId="8" borderId="5" xfId="0" applyFill="1" applyBorder="1" applyAlignment="1" applyProtection="1">
      <alignment horizontal="left"/>
    </xf>
    <xf numFmtId="0" fontId="8" fillId="8" borderId="6" xfId="0" applyFont="1" applyFill="1" applyBorder="1" applyAlignment="1" applyProtection="1">
      <alignment horizontal="center" vertical="center"/>
    </xf>
    <xf numFmtId="0" fontId="8" fillId="9" borderId="79" xfId="0" applyFont="1" applyFill="1" applyBorder="1" applyAlignment="1" applyProtection="1">
      <alignment horizontal="right" indent="1"/>
    </xf>
    <xf numFmtId="3" fontId="8" fillId="9" borderId="22" xfId="0" applyNumberFormat="1" applyFont="1" applyFill="1" applyBorder="1" applyAlignment="1" applyProtection="1">
      <alignment horizontal="right" vertical="top" wrapText="1" indent="2"/>
    </xf>
    <xf numFmtId="3" fontId="8" fillId="9" borderId="14" xfId="0" applyNumberFormat="1" applyFont="1" applyFill="1" applyBorder="1" applyAlignment="1" applyProtection="1">
      <alignment horizontal="right" vertical="top" wrapText="1" indent="3"/>
    </xf>
    <xf numFmtId="3" fontId="8" fillId="9" borderId="1" xfId="0" applyNumberFormat="1" applyFont="1" applyFill="1" applyBorder="1" applyAlignment="1" applyProtection="1">
      <alignment horizontal="right" vertical="top" wrapText="1" indent="5"/>
    </xf>
    <xf numFmtId="0" fontId="5" fillId="7" borderId="3" xfId="0" applyFont="1" applyFill="1" applyBorder="1" applyAlignment="1" applyProtection="1">
      <alignment horizontal="center" vertical="center"/>
      <protection locked="0"/>
    </xf>
    <xf numFmtId="0" fontId="0" fillId="0" borderId="0" xfId="0" applyBorder="1" applyAlignment="1" applyProtection="1">
      <alignment horizontal="left" vertical="top" shrinkToFit="1"/>
    </xf>
    <xf numFmtId="0" fontId="8" fillId="7" borderId="3"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xf>
    <xf numFmtId="3" fontId="7" fillId="0" borderId="2" xfId="0" applyNumberFormat="1" applyFont="1" applyFill="1" applyBorder="1" applyAlignment="1" applyProtection="1">
      <alignment horizontal="right" vertical="center" wrapText="1" indent="4"/>
    </xf>
    <xf numFmtId="3" fontId="7" fillId="0" borderId="3" xfId="0" applyNumberFormat="1" applyFont="1" applyFill="1" applyBorder="1" applyAlignment="1" applyProtection="1">
      <alignment horizontal="right" vertical="center" wrapText="1" indent="4"/>
    </xf>
    <xf numFmtId="3" fontId="7" fillId="0" borderId="17" xfId="0" applyNumberFormat="1" applyFont="1" applyFill="1" applyBorder="1" applyAlignment="1" applyProtection="1">
      <alignment horizontal="right" vertical="center" wrapText="1" indent="4"/>
    </xf>
    <xf numFmtId="0" fontId="2" fillId="0" borderId="0" xfId="3" applyAlignment="1" applyProtection="1">
      <alignment vertical="top" wrapText="1"/>
    </xf>
    <xf numFmtId="49" fontId="27" fillId="7" borderId="3" xfId="0" applyNumberFormat="1" applyFont="1" applyFill="1" applyBorder="1" applyAlignment="1" applyProtection="1">
      <alignment horizontal="center" wrapText="1"/>
      <protection locked="0"/>
    </xf>
    <xf numFmtId="0" fontId="27" fillId="0" borderId="5" xfId="0" applyFont="1" applyFill="1" applyBorder="1" applyAlignment="1" applyProtection="1">
      <alignment horizontal="center" vertical="center"/>
    </xf>
    <xf numFmtId="0" fontId="0" fillId="8" borderId="15" xfId="0" applyFill="1" applyBorder="1" applyProtection="1"/>
    <xf numFmtId="0" fontId="0" fillId="8" borderId="0" xfId="0" applyFill="1" applyBorder="1" applyProtection="1"/>
    <xf numFmtId="0" fontId="27" fillId="8" borderId="0" xfId="0" applyFont="1" applyFill="1" applyBorder="1" applyAlignment="1" applyProtection="1">
      <alignment vertical="top"/>
    </xf>
    <xf numFmtId="0" fontId="27" fillId="8" borderId="16" xfId="0" applyFont="1" applyFill="1" applyBorder="1" applyAlignment="1" applyProtection="1"/>
    <xf numFmtId="0" fontId="27" fillId="8" borderId="0" xfId="0" applyFont="1" applyFill="1" applyBorder="1" applyAlignment="1" applyProtection="1"/>
    <xf numFmtId="0" fontId="0" fillId="8" borderId="13" xfId="0" applyFill="1" applyBorder="1" applyProtection="1"/>
    <xf numFmtId="0" fontId="0" fillId="8" borderId="1" xfId="0" applyFill="1" applyBorder="1" applyProtection="1"/>
    <xf numFmtId="0" fontId="27" fillId="8" borderId="1" xfId="0" applyFont="1" applyFill="1" applyBorder="1" applyAlignment="1" applyProtection="1">
      <alignment horizontal="center"/>
    </xf>
    <xf numFmtId="0" fontId="27" fillId="8" borderId="1" xfId="0" applyFont="1" applyFill="1" applyBorder="1" applyAlignment="1" applyProtection="1"/>
    <xf numFmtId="0" fontId="27" fillId="8" borderId="14" xfId="0" applyFont="1" applyFill="1" applyBorder="1" applyAlignment="1" applyProtection="1"/>
    <xf numFmtId="0" fontId="8" fillId="0" borderId="20" xfId="0" applyFont="1" applyBorder="1" applyAlignment="1" applyProtection="1">
      <alignment horizontal="center"/>
    </xf>
    <xf numFmtId="0" fontId="8" fillId="0" borderId="21" xfId="0" applyFont="1" applyBorder="1" applyAlignment="1" applyProtection="1">
      <alignment horizontal="center"/>
    </xf>
    <xf numFmtId="3" fontId="7" fillId="0" borderId="0" xfId="0" applyNumberFormat="1" applyFont="1" applyFill="1" applyBorder="1" applyAlignment="1" applyProtection="1">
      <alignment horizontal="right" indent="4"/>
    </xf>
    <xf numFmtId="0" fontId="7" fillId="7" borderId="29" xfId="0" applyFont="1" applyFill="1" applyBorder="1" applyAlignment="1" applyProtection="1">
      <alignment horizontal="center"/>
      <protection locked="0"/>
    </xf>
    <xf numFmtId="3" fontId="7" fillId="7" borderId="29" xfId="0" applyNumberFormat="1" applyFont="1" applyFill="1" applyBorder="1" applyAlignment="1" applyProtection="1">
      <alignment horizontal="right" indent="4"/>
      <protection locked="0"/>
    </xf>
    <xf numFmtId="0" fontId="7" fillId="7" borderId="87" xfId="0" applyFont="1" applyFill="1" applyBorder="1" applyAlignment="1" applyProtection="1">
      <alignment horizontal="center"/>
      <protection locked="0"/>
    </xf>
    <xf numFmtId="0" fontId="7" fillId="7" borderId="3" xfId="0" applyFont="1" applyFill="1" applyBorder="1" applyAlignment="1" applyProtection="1">
      <alignment horizontal="center"/>
      <protection locked="0"/>
    </xf>
    <xf numFmtId="3" fontId="7" fillId="7" borderId="3" xfId="0" applyNumberFormat="1" applyFont="1" applyFill="1" applyBorder="1" applyAlignment="1" applyProtection="1">
      <alignment horizontal="right" indent="4"/>
      <protection locked="0"/>
    </xf>
    <xf numFmtId="0" fontId="7" fillId="7" borderId="18" xfId="0" applyFont="1" applyFill="1" applyBorder="1" applyAlignment="1" applyProtection="1">
      <alignment horizontal="center"/>
      <protection locked="0"/>
    </xf>
    <xf numFmtId="0" fontId="7" fillId="7" borderId="17" xfId="0" applyFont="1" applyFill="1" applyBorder="1" applyAlignment="1" applyProtection="1">
      <alignment horizontal="center"/>
      <protection locked="0"/>
    </xf>
    <xf numFmtId="3" fontId="7" fillId="7" borderId="17" xfId="0" applyNumberFormat="1" applyFont="1" applyFill="1" applyBorder="1" applyAlignment="1" applyProtection="1">
      <alignment horizontal="right" indent="4"/>
      <protection locked="0"/>
    </xf>
    <xf numFmtId="0" fontId="7" fillId="7" borderId="19" xfId="0" applyFont="1" applyFill="1" applyBorder="1" applyAlignment="1" applyProtection="1">
      <alignment horizontal="center"/>
      <protection locked="0"/>
    </xf>
    <xf numFmtId="0" fontId="48" fillId="7" borderId="3" xfId="0" applyFont="1" applyFill="1" applyBorder="1" applyAlignment="1" applyProtection="1">
      <alignment horizontal="center"/>
      <protection locked="0"/>
    </xf>
    <xf numFmtId="0" fontId="27" fillId="0" borderId="5" xfId="3" applyFont="1" applyFill="1" applyBorder="1" applyAlignment="1" applyProtection="1">
      <alignment horizontal="center" vertical="center"/>
    </xf>
    <xf numFmtId="0" fontId="2" fillId="8" borderId="15" xfId="3" applyFill="1" applyBorder="1" applyProtection="1"/>
    <xf numFmtId="0" fontId="2" fillId="8" borderId="0" xfId="3" applyFill="1" applyBorder="1" applyProtection="1"/>
    <xf numFmtId="0" fontId="27" fillId="8" borderId="0" xfId="3" applyFont="1" applyFill="1" applyBorder="1" applyAlignment="1" applyProtection="1">
      <alignment vertical="top"/>
    </xf>
    <xf numFmtId="0" fontId="27" fillId="8" borderId="16" xfId="3" applyFont="1" applyFill="1" applyBorder="1" applyAlignment="1" applyProtection="1"/>
    <xf numFmtId="0" fontId="27" fillId="8" borderId="0" xfId="3" applyFont="1" applyFill="1" applyBorder="1" applyAlignment="1" applyProtection="1"/>
    <xf numFmtId="0" fontId="2" fillId="8" borderId="13" xfId="3" applyFill="1" applyBorder="1" applyProtection="1"/>
    <xf numFmtId="0" fontId="27" fillId="8" borderId="1" xfId="3" applyFont="1" applyFill="1" applyBorder="1" applyAlignment="1" applyProtection="1">
      <alignment horizontal="center"/>
    </xf>
    <xf numFmtId="0" fontId="27" fillId="8" borderId="1" xfId="3" applyFont="1" applyFill="1" applyBorder="1" applyAlignment="1" applyProtection="1"/>
    <xf numFmtId="0" fontId="27" fillId="8" borderId="14" xfId="3" applyFont="1" applyFill="1" applyBorder="1" applyAlignment="1" applyProtection="1"/>
    <xf numFmtId="0" fontId="48" fillId="0" borderId="0" xfId="3" applyFont="1" applyProtection="1"/>
    <xf numFmtId="0" fontId="8" fillId="0" borderId="20" xfId="3" applyFont="1" applyBorder="1" applyAlignment="1" applyProtection="1">
      <alignment horizontal="center"/>
    </xf>
    <xf numFmtId="0" fontId="8" fillId="0" borderId="27" xfId="3" applyFont="1" applyBorder="1" applyAlignment="1" applyProtection="1">
      <alignment horizontal="center"/>
    </xf>
    <xf numFmtId="0" fontId="8" fillId="0" borderId="21" xfId="3" applyFont="1" applyBorder="1" applyAlignment="1" applyProtection="1">
      <alignment horizontal="center"/>
    </xf>
    <xf numFmtId="0" fontId="7" fillId="0" borderId="0" xfId="3" applyFont="1" applyFill="1" applyBorder="1" applyAlignment="1" applyProtection="1">
      <alignment horizontal="left" indent="1"/>
    </xf>
    <xf numFmtId="3" fontId="7" fillId="0" borderId="0" xfId="3" applyNumberFormat="1" applyFont="1" applyFill="1" applyBorder="1" applyAlignment="1" applyProtection="1">
      <alignment horizontal="right" indent="5"/>
    </xf>
    <xf numFmtId="0" fontId="7" fillId="0" borderId="0" xfId="3" applyFont="1" applyFill="1" applyBorder="1" applyAlignment="1" applyProtection="1">
      <alignment horizontal="center"/>
    </xf>
    <xf numFmtId="3" fontId="7" fillId="0" borderId="0" xfId="3" applyNumberFormat="1" applyFont="1" applyFill="1" applyBorder="1" applyAlignment="1" applyProtection="1">
      <alignment horizontal="right" indent="4"/>
    </xf>
    <xf numFmtId="3" fontId="7" fillId="7" borderId="29" xfId="3" applyNumberFormat="1" applyFont="1" applyFill="1" applyBorder="1" applyAlignment="1" applyProtection="1">
      <alignment horizontal="right" indent="5"/>
      <protection locked="0"/>
    </xf>
    <xf numFmtId="0" fontId="7" fillId="7" borderId="29" xfId="3" applyFont="1" applyFill="1" applyBorder="1" applyAlignment="1" applyProtection="1">
      <alignment horizontal="center"/>
      <protection locked="0"/>
    </xf>
    <xf numFmtId="0" fontId="7" fillId="7" borderId="83" xfId="3" applyFont="1" applyFill="1" applyBorder="1" applyAlignment="1" applyProtection="1">
      <alignment horizontal="center"/>
      <protection locked="0"/>
    </xf>
    <xf numFmtId="0" fontId="7" fillId="7" borderId="87" xfId="3" applyFont="1" applyFill="1" applyBorder="1" applyAlignment="1" applyProtection="1">
      <alignment horizontal="center"/>
      <protection locked="0"/>
    </xf>
    <xf numFmtId="3" fontId="7" fillId="7" borderId="22" xfId="3" applyNumberFormat="1" applyFont="1" applyFill="1" applyBorder="1" applyAlignment="1" applyProtection="1">
      <alignment horizontal="right" indent="5"/>
      <protection locked="0"/>
    </xf>
    <xf numFmtId="0" fontId="7" fillId="7" borderId="22" xfId="3" applyFont="1" applyFill="1" applyBorder="1" applyAlignment="1" applyProtection="1">
      <alignment horizontal="center"/>
      <protection locked="0"/>
    </xf>
    <xf numFmtId="0" fontId="7" fillId="7" borderId="13" xfId="3" applyFont="1" applyFill="1" applyBorder="1" applyAlignment="1" applyProtection="1">
      <alignment horizontal="center"/>
      <protection locked="0"/>
    </xf>
    <xf numFmtId="0" fontId="7" fillId="7" borderId="23" xfId="3" applyFont="1" applyFill="1" applyBorder="1" applyAlignment="1" applyProtection="1">
      <alignment horizontal="center"/>
      <protection locked="0"/>
    </xf>
    <xf numFmtId="3" fontId="7" fillId="7" borderId="3" xfId="3" applyNumberFormat="1" applyFont="1" applyFill="1" applyBorder="1" applyAlignment="1" applyProtection="1">
      <alignment horizontal="right" indent="5"/>
      <protection locked="0"/>
    </xf>
    <xf numFmtId="0" fontId="7" fillId="7" borderId="3" xfId="3" applyFont="1" applyFill="1" applyBorder="1" applyAlignment="1" applyProtection="1">
      <alignment horizontal="center"/>
      <protection locked="0"/>
    </xf>
    <xf numFmtId="0" fontId="7" fillId="7" borderId="26" xfId="3" applyFont="1" applyFill="1" applyBorder="1" applyAlignment="1" applyProtection="1">
      <alignment horizontal="center"/>
      <protection locked="0"/>
    </xf>
    <xf numFmtId="0" fontId="7" fillId="7" borderId="18" xfId="3" applyFont="1" applyFill="1" applyBorder="1" applyAlignment="1" applyProtection="1">
      <alignment horizontal="center"/>
      <protection locked="0"/>
    </xf>
    <xf numFmtId="3" fontId="7" fillId="7" borderId="17" xfId="3" applyNumberFormat="1" applyFont="1" applyFill="1" applyBorder="1" applyAlignment="1" applyProtection="1">
      <alignment horizontal="right" indent="5"/>
      <protection locked="0"/>
    </xf>
    <xf numFmtId="0" fontId="7" fillId="7" borderId="17" xfId="3" applyFont="1" applyFill="1" applyBorder="1" applyAlignment="1" applyProtection="1">
      <alignment horizontal="center"/>
      <protection locked="0"/>
    </xf>
    <xf numFmtId="0" fontId="7" fillId="7" borderId="34" xfId="3" applyFont="1" applyFill="1" applyBorder="1" applyAlignment="1" applyProtection="1">
      <alignment horizontal="center"/>
      <protection locked="0"/>
    </xf>
    <xf numFmtId="0" fontId="7" fillId="7" borderId="19" xfId="3" applyFont="1" applyFill="1" applyBorder="1" applyAlignment="1" applyProtection="1">
      <alignment horizontal="center"/>
      <protection locked="0"/>
    </xf>
    <xf numFmtId="14" fontId="8" fillId="0" borderId="20" xfId="0" applyNumberFormat="1" applyFont="1" applyFill="1" applyBorder="1" applyAlignment="1" applyProtection="1">
      <alignment horizontal="center"/>
    </xf>
    <xf numFmtId="49" fontId="7" fillId="0" borderId="0" xfId="0" applyNumberFormat="1" applyFont="1" applyFill="1" applyBorder="1" applyAlignment="1" applyProtection="1">
      <alignment horizontal="left" indent="1"/>
    </xf>
    <xf numFmtId="14" fontId="7" fillId="0" borderId="0" xfId="0" applyNumberFormat="1" applyFont="1" applyFill="1" applyBorder="1" applyAlignment="1" applyProtection="1">
      <alignment horizontal="center"/>
    </xf>
    <xf numFmtId="49" fontId="7" fillId="0" borderId="0" xfId="0" applyNumberFormat="1" applyFont="1" applyFill="1" applyBorder="1" applyAlignment="1" applyProtection="1">
      <alignment horizontal="center"/>
    </xf>
    <xf numFmtId="14" fontId="7" fillId="0" borderId="0" xfId="0" applyNumberFormat="1" applyFont="1" applyFill="1" applyBorder="1" applyAlignment="1" applyProtection="1">
      <alignment horizontal="left" indent="1"/>
    </xf>
    <xf numFmtId="14" fontId="8" fillId="0" borderId="20" xfId="0" applyNumberFormat="1" applyFont="1" applyFill="1" applyBorder="1" applyAlignment="1" applyProtection="1">
      <alignment horizontal="center" wrapText="1"/>
    </xf>
    <xf numFmtId="14" fontId="8" fillId="0" borderId="45" xfId="0" applyNumberFormat="1" applyFont="1" applyFill="1" applyBorder="1" applyAlignment="1" applyProtection="1">
      <alignment horizontal="center" wrapText="1"/>
    </xf>
    <xf numFmtId="0" fontId="6" fillId="0" borderId="0" xfId="0" applyFont="1" applyFill="1" applyBorder="1" applyAlignment="1" applyProtection="1">
      <alignment horizontal="left" indent="1"/>
    </xf>
    <xf numFmtId="0" fontId="5" fillId="7" borderId="3" xfId="0" applyFont="1" applyFill="1" applyBorder="1" applyAlignment="1" applyProtection="1">
      <alignment horizontal="center" vertical="top" wrapText="1"/>
      <protection locked="0"/>
    </xf>
    <xf numFmtId="0" fontId="5" fillId="7" borderId="3" xfId="3" applyFont="1" applyFill="1" applyBorder="1" applyAlignment="1" applyProtection="1">
      <alignment horizontal="center" vertical="top" wrapText="1"/>
      <protection locked="0"/>
    </xf>
    <xf numFmtId="0" fontId="5" fillId="7" borderId="3" xfId="0" applyFont="1" applyFill="1" applyBorder="1" applyAlignment="1" applyProtection="1">
      <alignment horizontal="center" vertical="center" wrapText="1"/>
      <protection locked="0"/>
    </xf>
    <xf numFmtId="14" fontId="18" fillId="0" borderId="0" xfId="0" applyNumberFormat="1" applyFont="1" applyFill="1" applyBorder="1" applyAlignment="1" applyProtection="1">
      <alignment horizontal="center"/>
    </xf>
    <xf numFmtId="0" fontId="18" fillId="0" borderId="0" xfId="0" applyFont="1" applyFill="1" applyBorder="1" applyAlignment="1" applyProtection="1"/>
    <xf numFmtId="0" fontId="8" fillId="0" borderId="0" xfId="0" applyFont="1" applyBorder="1" applyAlignment="1" applyProtection="1">
      <alignment vertical="center"/>
    </xf>
    <xf numFmtId="0" fontId="5" fillId="0" borderId="0" xfId="0" applyFont="1" applyBorder="1" applyAlignment="1" applyProtection="1">
      <alignment horizontal="left" vertical="center" indent="1"/>
    </xf>
    <xf numFmtId="2" fontId="52" fillId="10" borderId="22" xfId="0" applyNumberFormat="1" applyFont="1" applyFill="1" applyBorder="1" applyAlignment="1" applyProtection="1">
      <alignment horizontal="center" vertical="center" wrapText="1"/>
    </xf>
    <xf numFmtId="3" fontId="52" fillId="0" borderId="22" xfId="0" applyNumberFormat="1" applyFont="1" applyFill="1" applyBorder="1" applyAlignment="1" applyProtection="1">
      <alignment horizontal="center" vertical="center" wrapText="1"/>
    </xf>
    <xf numFmtId="2" fontId="52" fillId="10" borderId="1" xfId="0" applyNumberFormat="1" applyFont="1" applyFill="1" applyBorder="1" applyAlignment="1" applyProtection="1">
      <alignment horizontal="center" vertical="center" wrapText="1"/>
    </xf>
    <xf numFmtId="3" fontId="52" fillId="0" borderId="22" xfId="0" applyNumberFormat="1" applyFont="1" applyFill="1" applyBorder="1" applyAlignment="1" applyProtection="1">
      <alignment horizontal="right" vertical="center" wrapText="1"/>
    </xf>
    <xf numFmtId="3" fontId="52" fillId="0" borderId="91" xfId="0" applyNumberFormat="1" applyFont="1" applyFill="1" applyBorder="1" applyAlignment="1" applyProtection="1">
      <alignment horizontal="center" vertical="center" wrapText="1"/>
    </xf>
    <xf numFmtId="2" fontId="52" fillId="10" borderId="3" xfId="0" applyNumberFormat="1" applyFont="1" applyFill="1" applyBorder="1" applyAlignment="1" applyProtection="1">
      <alignment horizontal="center" vertical="center" wrapText="1"/>
    </xf>
    <xf numFmtId="3" fontId="7" fillId="0" borderId="3" xfId="0" applyNumberFormat="1" applyFont="1" applyFill="1" applyBorder="1" applyAlignment="1" applyProtection="1">
      <alignment horizontal="right" vertical="center" wrapText="1" indent="1"/>
    </xf>
    <xf numFmtId="2" fontId="52" fillId="10" borderId="36" xfId="0" applyNumberFormat="1" applyFont="1" applyFill="1" applyBorder="1" applyAlignment="1" applyProtection="1">
      <alignment horizontal="center" vertical="center" wrapText="1"/>
    </xf>
    <xf numFmtId="165" fontId="7" fillId="0" borderId="3" xfId="0" applyNumberFormat="1" applyFont="1" applyFill="1" applyBorder="1" applyAlignment="1" applyProtection="1">
      <alignment horizontal="right" vertical="center" wrapText="1" indent="1"/>
    </xf>
    <xf numFmtId="2" fontId="52" fillId="10" borderId="20" xfId="0" applyNumberFormat="1" applyFont="1" applyFill="1" applyBorder="1" applyAlignment="1" applyProtection="1">
      <alignment horizontal="center" vertical="center" wrapText="1"/>
    </xf>
    <xf numFmtId="4" fontId="7" fillId="0" borderId="3" xfId="0" applyNumberFormat="1" applyFont="1" applyFill="1" applyBorder="1" applyAlignment="1" applyProtection="1">
      <alignment horizontal="right" vertical="center" wrapText="1" indent="1"/>
    </xf>
    <xf numFmtId="2" fontId="52" fillId="10" borderId="5" xfId="0" applyNumberFormat="1" applyFont="1" applyFill="1" applyBorder="1" applyAlignment="1" applyProtection="1">
      <alignment horizontal="center" vertical="center" wrapText="1"/>
    </xf>
    <xf numFmtId="0" fontId="28" fillId="0" borderId="58" xfId="0" applyFont="1" applyBorder="1" applyAlignment="1" applyProtection="1">
      <alignment horizontal="left" vertical="center"/>
    </xf>
    <xf numFmtId="2" fontId="52" fillId="10" borderId="17" xfId="0" applyNumberFormat="1" applyFont="1" applyFill="1" applyBorder="1" applyAlignment="1" applyProtection="1">
      <alignment horizontal="center" vertical="center" wrapText="1"/>
    </xf>
    <xf numFmtId="3" fontId="52" fillId="0" borderId="17" xfId="0" applyNumberFormat="1" applyFont="1" applyFill="1" applyBorder="1" applyAlignment="1" applyProtection="1">
      <alignment horizontal="center" vertical="center" wrapText="1"/>
    </xf>
    <xf numFmtId="2" fontId="52" fillId="10" borderId="59" xfId="0" applyNumberFormat="1" applyFont="1" applyFill="1" applyBorder="1" applyAlignment="1" applyProtection="1">
      <alignment horizontal="center" vertical="center" wrapText="1"/>
    </xf>
    <xf numFmtId="3" fontId="52" fillId="0" borderId="17" xfId="0" applyNumberFormat="1" applyFont="1" applyFill="1" applyBorder="1" applyAlignment="1" applyProtection="1">
      <alignment horizontal="right" vertical="center" wrapText="1"/>
    </xf>
    <xf numFmtId="3" fontId="52" fillId="0" borderId="78" xfId="0" applyNumberFormat="1" applyFont="1" applyFill="1" applyBorder="1" applyAlignment="1" applyProtection="1">
      <alignment horizontal="center" vertical="center" wrapText="1"/>
    </xf>
    <xf numFmtId="2" fontId="52" fillId="10" borderId="0" xfId="0" applyNumberFormat="1" applyFont="1" applyFill="1" applyBorder="1" applyAlignment="1" applyProtection="1">
      <alignment horizontal="center" vertical="center" wrapText="1"/>
    </xf>
    <xf numFmtId="3" fontId="52" fillId="0" borderId="0" xfId="0" applyNumberFormat="1" applyFont="1" applyFill="1" applyBorder="1" applyAlignment="1" applyProtection="1">
      <alignment horizontal="right" vertical="center" wrapText="1"/>
    </xf>
    <xf numFmtId="3" fontId="52" fillId="0" borderId="0" xfId="0" applyNumberFormat="1" applyFont="1" applyFill="1" applyBorder="1" applyAlignment="1" applyProtection="1">
      <alignment horizontal="center" vertical="center" wrapText="1"/>
    </xf>
    <xf numFmtId="0" fontId="8" fillId="0" borderId="0" xfId="3" applyFont="1" applyBorder="1" applyAlignment="1" applyProtection="1">
      <alignment vertical="center"/>
    </xf>
    <xf numFmtId="0" fontId="5"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0" fontId="6" fillId="0" borderId="0" xfId="3" applyFont="1" applyBorder="1" applyAlignment="1" applyProtection="1">
      <alignment vertical="center" wrapText="1"/>
    </xf>
    <xf numFmtId="0" fontId="6" fillId="0" borderId="0" xfId="3" applyFont="1" applyBorder="1" applyAlignment="1" applyProtection="1">
      <alignment horizontal="center" vertical="center"/>
    </xf>
    <xf numFmtId="0" fontId="7" fillId="0" borderId="0" xfId="3" applyFont="1" applyBorder="1" applyAlignment="1" applyProtection="1">
      <alignment horizontal="left" vertical="center" indent="1"/>
    </xf>
    <xf numFmtId="0" fontId="7" fillId="0" borderId="0" xfId="3" applyFont="1" applyBorder="1" applyAlignment="1" applyProtection="1">
      <alignment horizontal="left" vertical="center"/>
    </xf>
    <xf numFmtId="49" fontId="5" fillId="0" borderId="0" xfId="3" applyNumberFormat="1" applyFont="1" applyBorder="1" applyAlignment="1" applyProtection="1">
      <alignment vertical="center"/>
    </xf>
    <xf numFmtId="0" fontId="6" fillId="0" borderId="0" xfId="3" applyFont="1" applyBorder="1" applyAlignment="1" applyProtection="1">
      <alignment horizontal="left" vertical="center"/>
    </xf>
    <xf numFmtId="0" fontId="8" fillId="0" borderId="1" xfId="0" applyFont="1" applyBorder="1" applyAlignment="1" applyProtection="1">
      <alignment vertical="center"/>
    </xf>
    <xf numFmtId="3" fontId="52" fillId="0" borderId="1" xfId="0" applyNumberFormat="1" applyFont="1" applyFill="1" applyBorder="1" applyAlignment="1" applyProtection="1">
      <alignment horizontal="right" vertical="center" wrapText="1"/>
    </xf>
    <xf numFmtId="3" fontId="52" fillId="0" borderId="1" xfId="0" applyNumberFormat="1" applyFont="1" applyFill="1" applyBorder="1" applyAlignment="1" applyProtection="1">
      <alignment horizontal="center" vertical="center" wrapText="1"/>
    </xf>
    <xf numFmtId="4" fontId="6" fillId="0" borderId="0" xfId="3" applyNumberFormat="1" applyFont="1" applyFill="1" applyBorder="1" applyAlignment="1" applyProtection="1">
      <alignment horizontal="left" indent="1"/>
    </xf>
    <xf numFmtId="0" fontId="7" fillId="2" borderId="1" xfId="0" applyFont="1" applyFill="1" applyBorder="1" applyAlignment="1" applyProtection="1"/>
    <xf numFmtId="0" fontId="14" fillId="0" borderId="0" xfId="0" applyFont="1" applyBorder="1" applyAlignment="1" applyProtection="1">
      <alignment horizontal="left"/>
    </xf>
    <xf numFmtId="0" fontId="8" fillId="0" borderId="0" xfId="0" applyFont="1" applyFill="1" applyAlignment="1" applyProtection="1">
      <alignment horizontal="left"/>
    </xf>
    <xf numFmtId="0" fontId="7" fillId="0" borderId="49" xfId="0" applyFont="1" applyFill="1" applyBorder="1" applyAlignment="1" applyProtection="1">
      <alignment horizontal="center" vertical="top" wrapText="1"/>
    </xf>
    <xf numFmtId="0" fontId="42" fillId="0" borderId="58" xfId="0" applyFont="1" applyFill="1" applyBorder="1" applyAlignment="1" applyProtection="1">
      <alignment horizontal="center" vertical="center" wrapText="1"/>
    </xf>
    <xf numFmtId="0" fontId="6" fillId="0" borderId="0" xfId="0" applyFont="1" applyFill="1" applyBorder="1" applyAlignment="1" applyProtection="1">
      <alignment horizontal="left" indent="2"/>
    </xf>
    <xf numFmtId="0" fontId="17" fillId="3" borderId="15" xfId="0" applyFont="1" applyFill="1" applyBorder="1" applyAlignment="1" applyProtection="1">
      <alignment horizontal="center"/>
    </xf>
    <xf numFmtId="0" fontId="17" fillId="3" borderId="0" xfId="0" applyFont="1" applyFill="1" applyBorder="1" applyAlignment="1" applyProtection="1">
      <alignment horizontal="center"/>
    </xf>
    <xf numFmtId="0" fontId="47" fillId="3" borderId="15" xfId="0" applyFont="1" applyFill="1" applyBorder="1" applyAlignment="1" applyProtection="1">
      <alignment horizontal="right"/>
    </xf>
    <xf numFmtId="0" fontId="47" fillId="3" borderId="0" xfId="0" applyFont="1" applyFill="1" applyBorder="1" applyAlignment="1" applyProtection="1">
      <alignment horizontal="right"/>
    </xf>
    <xf numFmtId="0" fontId="5" fillId="0" borderId="0" xfId="0" applyFont="1" applyAlignment="1" applyProtection="1">
      <alignment horizontal="left"/>
    </xf>
    <xf numFmtId="0" fontId="7" fillId="0" borderId="37" xfId="0" applyFont="1" applyFill="1" applyBorder="1" applyAlignment="1" applyProtection="1">
      <alignment horizontal="center" vertical="center" wrapText="1"/>
    </xf>
    <xf numFmtId="49" fontId="5" fillId="0" borderId="0" xfId="0" applyNumberFormat="1" applyFont="1" applyFill="1" applyBorder="1" applyAlignment="1" applyProtection="1">
      <alignment horizontal="center" vertical="top"/>
    </xf>
    <xf numFmtId="49" fontId="6" fillId="2" borderId="29" xfId="3" applyNumberFormat="1" applyFont="1" applyFill="1" applyBorder="1" applyAlignment="1" applyProtection="1">
      <alignment horizontal="left" vertical="center" wrapText="1" indent="1"/>
      <protection locked="0"/>
    </xf>
    <xf numFmtId="49" fontId="7" fillId="0" borderId="0" xfId="3" applyNumberFormat="1" applyFont="1" applyFill="1" applyBorder="1" applyAlignment="1" applyProtection="1">
      <alignment horizontal="center" vertical="center" wrapText="1"/>
    </xf>
    <xf numFmtId="49" fontId="2" fillId="0" borderId="0" xfId="3" applyNumberFormat="1" applyFont="1" applyFill="1" applyBorder="1" applyAlignment="1" applyProtection="1">
      <alignment horizontal="left" vertical="center" wrapText="1"/>
    </xf>
    <xf numFmtId="49" fontId="6" fillId="2" borderId="34" xfId="3" applyNumberFormat="1" applyFont="1" applyFill="1" applyBorder="1" applyAlignment="1" applyProtection="1">
      <alignment horizontal="center" vertical="center" wrapText="1"/>
      <protection locked="0"/>
    </xf>
    <xf numFmtId="49" fontId="6" fillId="2" borderId="60" xfId="3" applyNumberFormat="1" applyFont="1" applyFill="1" applyBorder="1" applyAlignment="1" applyProtection="1">
      <alignment horizontal="center" vertical="center" wrapText="1"/>
      <protection locked="0"/>
    </xf>
    <xf numFmtId="0" fontId="6" fillId="7" borderId="34" xfId="3" applyFont="1" applyFill="1" applyBorder="1" applyAlignment="1" applyProtection="1">
      <alignment horizontal="center"/>
      <protection locked="0"/>
    </xf>
    <xf numFmtId="49" fontId="6" fillId="2" borderId="26" xfId="3" applyNumberFormat="1" applyFont="1" applyFill="1" applyBorder="1" applyAlignment="1" applyProtection="1">
      <alignment horizontal="center" vertical="center" wrapText="1"/>
      <protection locked="0"/>
    </xf>
    <xf numFmtId="49" fontId="6" fillId="2" borderId="25" xfId="3" applyNumberFormat="1" applyFont="1" applyFill="1" applyBorder="1" applyAlignment="1" applyProtection="1">
      <alignment horizontal="center" vertical="center" wrapText="1"/>
      <protection locked="0"/>
    </xf>
    <xf numFmtId="0" fontId="6" fillId="7" borderId="26" xfId="3" applyFont="1" applyFill="1" applyBorder="1" applyAlignment="1" applyProtection="1">
      <alignment horizontal="center"/>
      <protection locked="0"/>
    </xf>
    <xf numFmtId="49" fontId="6" fillId="2" borderId="83" xfId="3" applyNumberFormat="1" applyFont="1" applyFill="1" applyBorder="1" applyAlignment="1" applyProtection="1">
      <alignment horizontal="center" vertical="center" wrapText="1"/>
      <protection locked="0"/>
    </xf>
    <xf numFmtId="49" fontId="6" fillId="2" borderId="56" xfId="3"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left" vertical="center" wrapText="1" indent="1"/>
    </xf>
    <xf numFmtId="49" fontId="6" fillId="0" borderId="0" xfId="0" applyNumberFormat="1" applyFont="1" applyFill="1" applyBorder="1" applyAlignment="1" applyProtection="1">
      <alignment horizontal="left" vertical="center" wrapText="1"/>
    </xf>
    <xf numFmtId="49" fontId="5" fillId="0" borderId="0" xfId="0" applyNumberFormat="1" applyFont="1" applyFill="1" applyBorder="1" applyAlignment="1" applyProtection="1">
      <alignment horizontal="left" vertical="center" wrapText="1"/>
    </xf>
    <xf numFmtId="49" fontId="6" fillId="0" borderId="0" xfId="0" applyNumberFormat="1" applyFont="1" applyFill="1" applyBorder="1" applyAlignment="1" applyProtection="1">
      <alignment horizontal="left" vertical="top" wrapText="1"/>
    </xf>
    <xf numFmtId="0" fontId="2" fillId="0" borderId="0" xfId="3" applyAlignment="1">
      <alignment vertical="center"/>
    </xf>
    <xf numFmtId="0" fontId="2" fillId="0" borderId="0" xfId="3" applyAlignment="1">
      <alignment horizontal="right" vertical="center"/>
    </xf>
    <xf numFmtId="49" fontId="50" fillId="10" borderId="0" xfId="0" applyNumberFormat="1" applyFont="1" applyFill="1" applyBorder="1" applyAlignment="1" applyProtection="1">
      <alignment horizontal="center" vertical="center" wrapText="1"/>
      <protection locked="0"/>
    </xf>
    <xf numFmtId="0" fontId="27" fillId="0" borderId="3" xfId="3" applyFont="1" applyFill="1" applyBorder="1" applyAlignment="1" applyProtection="1">
      <alignment horizontal="center" vertical="center"/>
    </xf>
    <xf numFmtId="0" fontId="2" fillId="11" borderId="15" xfId="3" applyFill="1" applyBorder="1" applyProtection="1"/>
    <xf numFmtId="0" fontId="2" fillId="11" borderId="0" xfId="3" applyFill="1" applyBorder="1" applyProtection="1"/>
    <xf numFmtId="0" fontId="2" fillId="11" borderId="13" xfId="3" applyFill="1" applyBorder="1" applyProtection="1"/>
    <xf numFmtId="0" fontId="2" fillId="11" borderId="1" xfId="3" applyFill="1" applyBorder="1" applyProtection="1"/>
    <xf numFmtId="0" fontId="27" fillId="11" borderId="1" xfId="3" applyFont="1" applyFill="1" applyBorder="1" applyProtection="1"/>
    <xf numFmtId="0" fontId="2" fillId="11" borderId="13" xfId="3" applyFill="1" applyBorder="1" applyAlignment="1" applyProtection="1"/>
    <xf numFmtId="0" fontId="2" fillId="11" borderId="14" xfId="3" applyFill="1" applyBorder="1" applyProtection="1"/>
    <xf numFmtId="0" fontId="5" fillId="0" borderId="0" xfId="3" applyFont="1" applyProtection="1"/>
    <xf numFmtId="0" fontId="9" fillId="0" borderId="0" xfId="3" applyFont="1" applyProtection="1"/>
    <xf numFmtId="0" fontId="2" fillId="0" borderId="0" xfId="3" applyFont="1" applyAlignment="1" applyProtection="1">
      <alignment horizontal="center"/>
    </xf>
    <xf numFmtId="0" fontId="2" fillId="0" borderId="0" xfId="3" applyAlignment="1" applyProtection="1">
      <alignment horizontal="left"/>
    </xf>
    <xf numFmtId="0" fontId="2" fillId="0" borderId="0" xfId="3" applyAlignment="1" applyProtection="1">
      <alignment horizontal="right" vertical="center"/>
    </xf>
    <xf numFmtId="0" fontId="27" fillId="11" borderId="26" xfId="3" applyFont="1" applyFill="1" applyBorder="1" applyAlignment="1" applyProtection="1">
      <alignment vertical="center"/>
    </xf>
    <xf numFmtId="0" fontId="5" fillId="11" borderId="36" xfId="3" applyFont="1" applyFill="1" applyBorder="1" applyAlignment="1" applyProtection="1">
      <alignment vertical="center"/>
    </xf>
    <xf numFmtId="0" fontId="27" fillId="11" borderId="36" xfId="3" applyFont="1" applyFill="1" applyBorder="1" applyAlignment="1" applyProtection="1">
      <alignment vertical="center"/>
    </xf>
    <xf numFmtId="0" fontId="7" fillId="0" borderId="0" xfId="0" applyFont="1" applyFill="1" applyBorder="1" applyAlignment="1" applyProtection="1">
      <alignment horizontal="left" indent="2"/>
    </xf>
    <xf numFmtId="0" fontId="6" fillId="0" borderId="5" xfId="0" applyFont="1" applyFill="1" applyBorder="1" applyAlignment="1" applyProtection="1">
      <alignment horizontal="left" indent="2"/>
    </xf>
    <xf numFmtId="3" fontId="7" fillId="0" borderId="77" xfId="0" applyNumberFormat="1" applyFont="1" applyFill="1" applyBorder="1" applyAlignment="1" applyProtection="1">
      <alignment horizontal="right" vertical="top" wrapText="1" indent="7"/>
    </xf>
    <xf numFmtId="3" fontId="7" fillId="0" borderId="14" xfId="0" applyNumberFormat="1" applyFont="1" applyFill="1" applyBorder="1" applyAlignment="1" applyProtection="1">
      <alignment horizontal="right" vertical="top" wrapText="1" indent="7"/>
    </xf>
    <xf numFmtId="164" fontId="5" fillId="3" borderId="61" xfId="0" applyNumberFormat="1" applyFont="1" applyFill="1" applyBorder="1" applyAlignment="1" applyProtection="1">
      <alignment horizontal="right" indent="7"/>
    </xf>
    <xf numFmtId="164" fontId="5" fillId="3" borderId="63" xfId="0" applyNumberFormat="1" applyFont="1" applyFill="1" applyBorder="1" applyAlignment="1" applyProtection="1">
      <alignment horizontal="right" indent="7"/>
    </xf>
    <xf numFmtId="0" fontId="7" fillId="0" borderId="97" xfId="0" applyFont="1" applyFill="1" applyBorder="1" applyAlignment="1" applyProtection="1">
      <alignment horizontal="center" vertical="center" wrapText="1"/>
    </xf>
    <xf numFmtId="0" fontId="7" fillId="0" borderId="119" xfId="0" applyFont="1" applyFill="1" applyBorder="1" applyAlignment="1" applyProtection="1">
      <alignment horizontal="center" vertical="center" wrapText="1"/>
    </xf>
    <xf numFmtId="0" fontId="42" fillId="0" borderId="58" xfId="0" applyFont="1" applyFill="1" applyBorder="1" applyAlignment="1" applyProtection="1">
      <alignment horizontal="center" vertical="center" wrapText="1"/>
    </xf>
    <xf numFmtId="0" fontId="42" fillId="0" borderId="7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77" xfId="0" applyFont="1" applyFill="1" applyBorder="1" applyAlignment="1" applyProtection="1">
      <alignment horizontal="center" vertical="center" wrapText="1"/>
    </xf>
    <xf numFmtId="0" fontId="2" fillId="0" borderId="91" xfId="0" applyFont="1" applyFill="1" applyBorder="1" applyAlignment="1" applyProtection="1">
      <alignment horizontal="center" vertical="center" wrapText="1"/>
    </xf>
    <xf numFmtId="0" fontId="7" fillId="0" borderId="49" xfId="0" applyFont="1" applyFill="1" applyBorder="1" applyAlignment="1" applyProtection="1">
      <alignment horizontal="center" vertical="top" wrapText="1"/>
    </xf>
    <xf numFmtId="0" fontId="7" fillId="0" borderId="9" xfId="0" applyFont="1" applyFill="1" applyBorder="1" applyAlignment="1" applyProtection="1">
      <alignment horizontal="center" vertical="top" wrapText="1"/>
    </xf>
    <xf numFmtId="0" fontId="7" fillId="0" borderId="37" xfId="0" applyFont="1" applyFill="1" applyBorder="1" applyAlignment="1" applyProtection="1">
      <alignment horizontal="center" vertical="top" wrapText="1"/>
    </xf>
    <xf numFmtId="0" fontId="7" fillId="0" borderId="40" xfId="0" applyFont="1" applyFill="1" applyBorder="1" applyAlignment="1" applyProtection="1">
      <alignment horizontal="center" vertical="top" wrapText="1"/>
    </xf>
    <xf numFmtId="0" fontId="7" fillId="0" borderId="115" xfId="0" applyFont="1" applyFill="1" applyBorder="1" applyAlignment="1" applyProtection="1">
      <alignment horizontal="center" vertical="top" wrapText="1"/>
    </xf>
    <xf numFmtId="0" fontId="7" fillId="0" borderId="116" xfId="0" applyFont="1" applyFill="1" applyBorder="1" applyAlignment="1" applyProtection="1">
      <alignment horizontal="center" vertical="top" wrapText="1"/>
    </xf>
    <xf numFmtId="0" fontId="7" fillId="0" borderId="37"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wrapText="1"/>
    </xf>
    <xf numFmtId="0" fontId="7" fillId="0" borderId="0" xfId="0" applyFont="1" applyFill="1" applyBorder="1" applyAlignment="1" applyProtection="1">
      <alignment horizontal="center" vertical="top" wrapText="1"/>
    </xf>
    <xf numFmtId="0" fontId="7" fillId="0" borderId="7" xfId="0" applyFont="1" applyFill="1" applyBorder="1" applyAlignment="1" applyProtection="1">
      <alignment horizontal="center" vertical="center" wrapText="1"/>
    </xf>
    <xf numFmtId="0" fontId="7" fillId="0" borderId="54" xfId="0" applyFont="1" applyFill="1" applyBorder="1" applyAlignment="1" applyProtection="1">
      <alignment horizontal="center" vertical="center" wrapText="1"/>
    </xf>
    <xf numFmtId="0" fontId="7" fillId="0" borderId="117" xfId="0" applyFont="1" applyFill="1" applyBorder="1" applyAlignment="1" applyProtection="1">
      <alignment horizontal="center" vertical="center" wrapText="1"/>
    </xf>
    <xf numFmtId="0" fontId="7" fillId="0" borderId="118" xfId="0" applyFont="1" applyFill="1" applyBorder="1" applyAlignment="1" applyProtection="1">
      <alignment horizontal="center" vertical="center" wrapText="1"/>
    </xf>
    <xf numFmtId="0" fontId="17" fillId="3" borderId="27" xfId="0" applyFont="1" applyFill="1" applyBorder="1" applyAlignment="1" applyProtection="1">
      <alignment horizontal="center"/>
    </xf>
    <xf numFmtId="0" fontId="17" fillId="3" borderId="5" xfId="0" applyFont="1" applyFill="1" applyBorder="1" applyAlignment="1" applyProtection="1">
      <alignment horizontal="center"/>
    </xf>
    <xf numFmtId="0" fontId="6" fillId="2" borderId="1" xfId="0" applyFont="1" applyFill="1" applyBorder="1" applyAlignment="1" applyProtection="1">
      <alignment horizontal="left" indent="1"/>
      <protection locked="0"/>
    </xf>
    <xf numFmtId="0" fontId="6" fillId="2" borderId="36" xfId="0" applyFont="1" applyFill="1" applyBorder="1" applyAlignment="1" applyProtection="1">
      <alignment horizontal="left" indent="1"/>
      <protection locked="0"/>
    </xf>
    <xf numFmtId="0" fontId="6" fillId="2" borderId="1" xfId="0" applyFont="1" applyFill="1" applyBorder="1" applyAlignment="1" applyProtection="1">
      <alignment horizontal="center"/>
      <protection locked="0"/>
    </xf>
    <xf numFmtId="0" fontId="47" fillId="3" borderId="5" xfId="0" applyFont="1" applyFill="1" applyBorder="1" applyAlignment="1" applyProtection="1">
      <alignment horizontal="right" indent="1"/>
    </xf>
    <xf numFmtId="0" fontId="47" fillId="3" borderId="6" xfId="0" applyFont="1" applyFill="1" applyBorder="1" applyAlignment="1" applyProtection="1">
      <alignment horizontal="right" indent="1"/>
    </xf>
    <xf numFmtId="0" fontId="6" fillId="2" borderId="36" xfId="0" applyFont="1" applyFill="1" applyBorder="1" applyAlignment="1" applyProtection="1">
      <alignment horizontal="left" indent="2"/>
      <protection locked="0"/>
    </xf>
    <xf numFmtId="0" fontId="17" fillId="7" borderId="26" xfId="0" applyFont="1" applyFill="1" applyBorder="1" applyAlignment="1" applyProtection="1">
      <alignment horizontal="center"/>
      <protection locked="0"/>
    </xf>
    <xf numFmtId="0" fontId="17" fillId="7" borderId="36" xfId="0" applyFont="1" applyFill="1" applyBorder="1" applyAlignment="1" applyProtection="1">
      <alignment horizontal="center"/>
      <protection locked="0"/>
    </xf>
    <xf numFmtId="0" fontId="17" fillId="7" borderId="25" xfId="0" applyFont="1" applyFill="1" applyBorder="1" applyAlignment="1" applyProtection="1">
      <alignment horizontal="center"/>
      <protection locked="0"/>
    </xf>
    <xf numFmtId="0" fontId="17" fillId="3" borderId="15" xfId="0" applyFont="1" applyFill="1" applyBorder="1" applyAlignment="1" applyProtection="1">
      <alignment horizontal="right"/>
    </xf>
    <xf numFmtId="0" fontId="17" fillId="3" borderId="0" xfId="0" applyFont="1" applyFill="1" applyBorder="1" applyAlignment="1" applyProtection="1">
      <alignment horizontal="right"/>
    </xf>
    <xf numFmtId="0" fontId="17" fillId="3" borderId="16" xfId="0" applyFont="1" applyFill="1" applyBorder="1" applyAlignment="1" applyProtection="1">
      <alignment horizontal="right"/>
    </xf>
    <xf numFmtId="0" fontId="39" fillId="3" borderId="15" xfId="0" applyFont="1" applyFill="1" applyBorder="1" applyAlignment="1" applyProtection="1">
      <alignment horizontal="center" wrapText="1"/>
    </xf>
    <xf numFmtId="0" fontId="40" fillId="3" borderId="0" xfId="0" applyFont="1" applyFill="1" applyBorder="1" applyAlignment="1" applyProtection="1">
      <alignment horizontal="center" wrapText="1"/>
    </xf>
    <xf numFmtId="0" fontId="40" fillId="3" borderId="16" xfId="0" applyFont="1" applyFill="1" applyBorder="1" applyAlignment="1" applyProtection="1">
      <alignment horizontal="center" wrapText="1"/>
    </xf>
    <xf numFmtId="0" fontId="7" fillId="3" borderId="13"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0" borderId="5" xfId="0" applyFont="1" applyFill="1" applyBorder="1" applyAlignment="1" applyProtection="1">
      <alignment horizontal="left" indent="2"/>
    </xf>
    <xf numFmtId="0" fontId="14" fillId="0" borderId="0" xfId="0" applyFont="1" applyBorder="1" applyAlignment="1" applyProtection="1">
      <alignment horizontal="left"/>
    </xf>
    <xf numFmtId="0" fontId="8" fillId="0" borderId="0" xfId="0" applyFont="1" applyFill="1" applyAlignment="1" applyProtection="1">
      <alignment horizontal="left"/>
    </xf>
    <xf numFmtId="3" fontId="7" fillId="0" borderId="32" xfId="0" applyNumberFormat="1" applyFont="1" applyFill="1" applyBorder="1" applyAlignment="1" applyProtection="1">
      <alignment horizontal="right" vertical="top" wrapText="1" indent="7"/>
    </xf>
    <xf numFmtId="3" fontId="7" fillId="0" borderId="25" xfId="0" applyNumberFormat="1" applyFont="1" applyFill="1" applyBorder="1" applyAlignment="1" applyProtection="1">
      <alignment horizontal="right" vertical="top" wrapText="1" indent="7"/>
    </xf>
    <xf numFmtId="3" fontId="8" fillId="9" borderId="77" xfId="0" applyNumberFormat="1" applyFont="1" applyFill="1" applyBorder="1" applyAlignment="1" applyProtection="1">
      <alignment horizontal="right" vertical="top" wrapText="1" indent="7"/>
    </xf>
    <xf numFmtId="3" fontId="8" fillId="9" borderId="14" xfId="0" applyNumberFormat="1" applyFont="1" applyFill="1" applyBorder="1" applyAlignment="1" applyProtection="1">
      <alignment horizontal="right" vertical="top" wrapText="1" indent="7"/>
    </xf>
    <xf numFmtId="3" fontId="7" fillId="2" borderId="106" xfId="0" applyNumberFormat="1" applyFont="1" applyFill="1" applyBorder="1" applyAlignment="1" applyProtection="1">
      <alignment horizontal="right" vertical="top" wrapText="1" indent="5"/>
      <protection locked="0"/>
    </xf>
    <xf numFmtId="3" fontId="7" fillId="2" borderId="88" xfId="0" applyNumberFormat="1" applyFont="1" applyFill="1" applyBorder="1" applyAlignment="1" applyProtection="1">
      <alignment horizontal="right" vertical="top" wrapText="1" indent="5"/>
      <protection locked="0"/>
    </xf>
    <xf numFmtId="0" fontId="7" fillId="0" borderId="101" xfId="0" applyFont="1" applyFill="1" applyBorder="1" applyAlignment="1" applyProtection="1">
      <alignment horizontal="center" vertical="top"/>
    </xf>
    <xf numFmtId="0" fontId="7" fillId="0" borderId="9" xfId="0" applyFont="1" applyFill="1" applyBorder="1" applyAlignment="1" applyProtection="1">
      <alignment horizontal="center" vertical="top"/>
    </xf>
    <xf numFmtId="0" fontId="7" fillId="0" borderId="102" xfId="0" applyFont="1" applyFill="1" applyBorder="1" applyAlignment="1" applyProtection="1">
      <alignment horizontal="center" vertical="center" wrapText="1"/>
    </xf>
    <xf numFmtId="0" fontId="7" fillId="0" borderId="103" xfId="0" applyFont="1" applyFill="1" applyBorder="1" applyAlignment="1" applyProtection="1">
      <alignment horizontal="center" vertical="center" wrapText="1"/>
    </xf>
    <xf numFmtId="0" fontId="7" fillId="0" borderId="91" xfId="0" applyFont="1" applyFill="1" applyBorder="1" applyAlignment="1" applyProtection="1">
      <alignment horizontal="center" vertical="center" wrapText="1"/>
    </xf>
    <xf numFmtId="0" fontId="42" fillId="0" borderId="104" xfId="0" applyFont="1" applyFill="1" applyBorder="1" applyAlignment="1" applyProtection="1">
      <alignment horizontal="center" vertical="center" wrapText="1"/>
    </xf>
    <xf numFmtId="0" fontId="17" fillId="3" borderId="15" xfId="0" applyFont="1" applyFill="1" applyBorder="1" applyAlignment="1" applyProtection="1">
      <alignment horizontal="center"/>
    </xf>
    <xf numFmtId="0" fontId="17" fillId="3" borderId="0" xfId="0" applyFont="1" applyFill="1" applyBorder="1" applyAlignment="1" applyProtection="1">
      <alignment horizontal="center"/>
    </xf>
    <xf numFmtId="0" fontId="47" fillId="3" borderId="15" xfId="0" applyFont="1" applyFill="1" applyBorder="1" applyAlignment="1" applyProtection="1">
      <alignment horizontal="right"/>
    </xf>
    <xf numFmtId="0" fontId="47" fillId="3" borderId="0" xfId="0" applyFont="1" applyFill="1" applyBorder="1" applyAlignment="1" applyProtection="1">
      <alignment horizontal="right"/>
    </xf>
    <xf numFmtId="0" fontId="47" fillId="3" borderId="16" xfId="0" applyFont="1" applyFill="1" applyBorder="1" applyAlignment="1" applyProtection="1">
      <alignment horizontal="right"/>
    </xf>
    <xf numFmtId="0" fontId="47" fillId="0" borderId="26" xfId="0" applyFont="1" applyFill="1" applyBorder="1" applyAlignment="1" applyProtection="1">
      <alignment horizontal="center"/>
    </xf>
    <xf numFmtId="0" fontId="47" fillId="0" borderId="36" xfId="0" applyFont="1" applyFill="1" applyBorder="1" applyAlignment="1" applyProtection="1">
      <alignment horizontal="center"/>
    </xf>
    <xf numFmtId="0" fontId="47" fillId="0" borderId="25" xfId="0" applyFont="1" applyFill="1" applyBorder="1" applyAlignment="1" applyProtection="1">
      <alignment horizontal="center"/>
    </xf>
    <xf numFmtId="0" fontId="47" fillId="3" borderId="0" xfId="0" applyFont="1" applyFill="1" applyBorder="1" applyAlignment="1" applyProtection="1">
      <alignment horizontal="center"/>
    </xf>
    <xf numFmtId="0" fontId="47" fillId="3" borderId="16" xfId="0" applyFont="1" applyFill="1" applyBorder="1" applyAlignment="1" applyProtection="1">
      <alignment horizontal="center"/>
    </xf>
    <xf numFmtId="0" fontId="6" fillId="0" borderId="0" xfId="0" applyFont="1" applyFill="1" applyBorder="1" applyAlignment="1" applyProtection="1">
      <alignment horizontal="left" indent="2"/>
    </xf>
    <xf numFmtId="0" fontId="5" fillId="0" borderId="0" xfId="0" applyFont="1" applyAlignment="1" applyProtection="1">
      <alignment horizontal="left"/>
    </xf>
    <xf numFmtId="3" fontId="8" fillId="9" borderId="105" xfId="0" applyNumberFormat="1" applyFont="1" applyFill="1" applyBorder="1" applyAlignment="1" applyProtection="1">
      <alignment horizontal="right" vertical="top" wrapText="1" indent="5"/>
    </xf>
    <xf numFmtId="3" fontId="8" fillId="9" borderId="68" xfId="0" applyNumberFormat="1" applyFont="1" applyFill="1" applyBorder="1" applyAlignment="1" applyProtection="1">
      <alignment horizontal="right" vertical="top" wrapText="1" indent="5"/>
    </xf>
    <xf numFmtId="164" fontId="5" fillId="3" borderId="107" xfId="0" applyNumberFormat="1" applyFont="1" applyFill="1" applyBorder="1" applyAlignment="1" applyProtection="1">
      <alignment horizontal="right" indent="5"/>
    </xf>
    <xf numFmtId="164" fontId="5" fillId="3" borderId="76" xfId="0" applyNumberFormat="1" applyFont="1" applyFill="1" applyBorder="1" applyAlignment="1" applyProtection="1">
      <alignment horizontal="right" indent="5"/>
    </xf>
    <xf numFmtId="3" fontId="7" fillId="2" borderId="104" xfId="0" applyNumberFormat="1" applyFont="1" applyFill="1" applyBorder="1" applyAlignment="1" applyProtection="1">
      <alignment horizontal="right" indent="5"/>
      <protection locked="0"/>
    </xf>
    <xf numFmtId="3" fontId="7" fillId="2" borderId="78" xfId="0" applyNumberFormat="1" applyFont="1" applyFill="1" applyBorder="1" applyAlignment="1" applyProtection="1">
      <alignment horizontal="right" indent="5"/>
      <protection locked="0"/>
    </xf>
    <xf numFmtId="0" fontId="6" fillId="0" borderId="0" xfId="0" applyFont="1" applyAlignment="1" applyProtection="1">
      <alignment horizontal="left"/>
    </xf>
    <xf numFmtId="0" fontId="5" fillId="0" borderId="0" xfId="0" applyFont="1" applyAlignment="1" applyProtection="1">
      <alignment horizontal="left" wrapText="1"/>
    </xf>
    <xf numFmtId="0" fontId="5" fillId="0" borderId="16" xfId="0" applyFont="1" applyBorder="1" applyAlignment="1" applyProtection="1">
      <alignment horizontal="left" wrapText="1"/>
    </xf>
    <xf numFmtId="0" fontId="5" fillId="0" borderId="0" xfId="0" applyFont="1" applyAlignment="1" applyProtection="1">
      <alignment horizontal="center" vertical="top" wrapText="1"/>
    </xf>
    <xf numFmtId="0" fontId="7" fillId="7" borderId="1" xfId="0" applyFont="1" applyFill="1" applyBorder="1" applyAlignment="1" applyProtection="1">
      <alignment horizontal="left" indent="1" shrinkToFit="1"/>
      <protection locked="0"/>
    </xf>
    <xf numFmtId="0" fontId="18" fillId="7" borderId="1" xfId="0" applyFont="1" applyFill="1" applyBorder="1" applyAlignment="1" applyProtection="1">
      <alignment horizontal="left" indent="1" shrinkToFit="1"/>
      <protection locked="0"/>
    </xf>
    <xf numFmtId="0" fontId="7" fillId="7" borderId="1" xfId="0" applyFont="1" applyFill="1" applyBorder="1" applyAlignment="1" applyProtection="1">
      <alignment horizontal="left" indent="1"/>
      <protection locked="0"/>
    </xf>
    <xf numFmtId="0" fontId="6" fillId="0" borderId="0" xfId="0" applyFont="1" applyAlignment="1" applyProtection="1">
      <alignment horizontal="left" vertical="top" wrapText="1"/>
    </xf>
    <xf numFmtId="0" fontId="6" fillId="0" borderId="0" xfId="0" applyFont="1" applyAlignment="1" applyProtection="1">
      <alignment horizontal="left" wrapText="1"/>
    </xf>
    <xf numFmtId="0" fontId="6" fillId="7" borderId="1" xfId="0" applyFont="1" applyFill="1" applyBorder="1" applyAlignment="1" applyProtection="1">
      <alignment horizontal="center" vertical="top"/>
      <protection locked="0"/>
    </xf>
    <xf numFmtId="0" fontId="7" fillId="7" borderId="36" xfId="0" applyFont="1" applyFill="1" applyBorder="1" applyAlignment="1" applyProtection="1">
      <alignment horizontal="left" indent="1"/>
      <protection locked="0"/>
    </xf>
    <xf numFmtId="0" fontId="5" fillId="3" borderId="26"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wrapText="1"/>
    </xf>
    <xf numFmtId="0" fontId="6" fillId="0" borderId="0" xfId="0" applyFont="1" applyAlignment="1" applyProtection="1">
      <alignment horizontal="left" vertical="top"/>
    </xf>
    <xf numFmtId="0" fontId="18" fillId="0" borderId="0" xfId="0" applyFont="1" applyAlignment="1" applyProtection="1">
      <alignment horizontal="left" shrinkToFit="1"/>
    </xf>
    <xf numFmtId="0" fontId="12" fillId="0" borderId="0" xfId="0" applyFont="1" applyBorder="1" applyAlignment="1" applyProtection="1">
      <alignment horizontal="left" vertical="top"/>
    </xf>
    <xf numFmtId="0" fontId="0" fillId="0" borderId="0" xfId="0" applyBorder="1" applyAlignment="1" applyProtection="1">
      <alignment horizontal="left" vertical="top"/>
    </xf>
    <xf numFmtId="0" fontId="0" fillId="2" borderId="0" xfId="0" applyFill="1" applyBorder="1" applyAlignment="1" applyProtection="1">
      <alignment horizontal="center"/>
    </xf>
    <xf numFmtId="0" fontId="0" fillId="2" borderId="1" xfId="0" applyFill="1" applyBorder="1" applyAlignment="1" applyProtection="1">
      <alignment horizontal="center"/>
    </xf>
    <xf numFmtId="0" fontId="0" fillId="0" borderId="0" xfId="0" applyBorder="1" applyAlignment="1" applyProtection="1">
      <alignment horizontal="center" vertical="top"/>
    </xf>
    <xf numFmtId="0" fontId="0" fillId="0" borderId="0" xfId="0" applyBorder="1" applyAlignment="1" applyProtection="1">
      <alignment horizontal="center" vertical="top" shrinkToFit="1"/>
    </xf>
    <xf numFmtId="0" fontId="0" fillId="0" borderId="5" xfId="0" applyBorder="1" applyAlignment="1" applyProtection="1">
      <alignment horizontal="center" vertical="top"/>
    </xf>
    <xf numFmtId="0" fontId="6" fillId="2" borderId="0" xfId="0" applyFont="1" applyFill="1" applyBorder="1" applyAlignment="1" applyProtection="1">
      <alignment horizontal="left" indent="1"/>
      <protection locked="0"/>
    </xf>
    <xf numFmtId="0" fontId="30" fillId="2" borderId="0" xfId="0" applyFont="1" applyFill="1" applyBorder="1" applyAlignment="1" applyProtection="1">
      <alignment horizontal="left" indent="1"/>
      <protection locked="0"/>
    </xf>
    <xf numFmtId="0" fontId="7" fillId="7" borderId="0" xfId="0" applyFont="1" applyFill="1" applyBorder="1" applyAlignment="1" applyProtection="1">
      <alignment horizontal="left" vertical="center" indent="1"/>
      <protection locked="0"/>
    </xf>
    <xf numFmtId="0" fontId="0" fillId="7" borderId="0" xfId="0" applyFill="1" applyBorder="1" applyAlignment="1" applyProtection="1">
      <alignment horizontal="left" vertical="center" indent="1"/>
      <protection locked="0"/>
    </xf>
    <xf numFmtId="0" fontId="0" fillId="7" borderId="1" xfId="0" applyFill="1" applyBorder="1" applyAlignment="1" applyProtection="1">
      <alignment horizontal="left" vertical="center" indent="1"/>
      <protection locked="0"/>
    </xf>
    <xf numFmtId="0" fontId="0" fillId="0" borderId="0" xfId="0" applyBorder="1" applyAlignment="1" applyProtection="1">
      <alignment horizontal="center"/>
    </xf>
    <xf numFmtId="0" fontId="0" fillId="2" borderId="1" xfId="0" applyFill="1" applyBorder="1" applyAlignment="1" applyProtection="1">
      <alignment horizontal="left" indent="1"/>
      <protection locked="0"/>
    </xf>
    <xf numFmtId="0" fontId="10" fillId="0" borderId="0" xfId="0" applyFont="1" applyAlignment="1" applyProtection="1">
      <alignment horizontal="left"/>
    </xf>
    <xf numFmtId="0" fontId="27" fillId="3" borderId="5" xfId="0" applyFont="1" applyFill="1" applyBorder="1" applyAlignment="1" applyProtection="1">
      <alignment horizontal="center" vertical="center"/>
    </xf>
    <xf numFmtId="0" fontId="42" fillId="9" borderId="61" xfId="0" applyFont="1" applyFill="1" applyBorder="1" applyAlignment="1" applyProtection="1">
      <alignment horizontal="center" vertical="center" wrapText="1"/>
    </xf>
    <xf numFmtId="0" fontId="42" fillId="9" borderId="62" xfId="0" applyFont="1" applyFill="1" applyBorder="1" applyAlignment="1" applyProtection="1">
      <alignment horizontal="center" vertical="center" wrapText="1"/>
    </xf>
    <xf numFmtId="0" fontId="42" fillId="9" borderId="63"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7" fillId="0" borderId="0" xfId="0" applyFont="1" applyAlignment="1" applyProtection="1">
      <alignment vertical="top" wrapText="1"/>
    </xf>
    <xf numFmtId="0" fontId="8" fillId="0" borderId="2"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9" fillId="0" borderId="24"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5" fillId="0" borderId="66" xfId="0" applyFont="1" applyFill="1" applyBorder="1" applyAlignment="1" applyProtection="1">
      <alignment horizontal="center" vertical="center" wrapText="1"/>
    </xf>
    <xf numFmtId="0" fontId="5" fillId="0" borderId="5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67" xfId="0" applyFont="1" applyFill="1" applyBorder="1" applyAlignment="1" applyProtection="1">
      <alignment horizontal="center" vertical="center" wrapText="1"/>
    </xf>
    <xf numFmtId="0" fontId="7" fillId="2" borderId="64" xfId="0" applyNumberFormat="1" applyFont="1" applyFill="1" applyBorder="1" applyAlignment="1" applyProtection="1">
      <alignment horizontal="left" vertical="center" wrapText="1" indent="1"/>
      <protection locked="0"/>
    </xf>
    <xf numFmtId="0" fontId="7" fillId="2" borderId="65" xfId="0" applyNumberFormat="1" applyFont="1" applyFill="1" applyBorder="1" applyAlignment="1" applyProtection="1">
      <alignment horizontal="left" vertical="center" wrapText="1" indent="1"/>
      <protection locked="0"/>
    </xf>
    <xf numFmtId="0" fontId="7" fillId="2" borderId="39" xfId="0" applyNumberFormat="1" applyFont="1" applyFill="1" applyBorder="1" applyAlignment="1" applyProtection="1">
      <alignment horizontal="left" vertical="center" wrapText="1" indent="1"/>
      <protection locked="0"/>
    </xf>
    <xf numFmtId="0" fontId="7" fillId="2" borderId="32" xfId="0" applyNumberFormat="1" applyFont="1" applyFill="1" applyBorder="1" applyAlignment="1" applyProtection="1">
      <alignment horizontal="left" vertical="center" wrapText="1" indent="1"/>
      <protection locked="0"/>
    </xf>
    <xf numFmtId="0" fontId="7" fillId="2" borderId="36" xfId="0" applyNumberFormat="1" applyFont="1" applyFill="1" applyBorder="1" applyAlignment="1" applyProtection="1">
      <alignment horizontal="left" vertical="center" wrapText="1" indent="1"/>
      <protection locked="0"/>
    </xf>
    <xf numFmtId="0" fontId="7" fillId="2" borderId="25" xfId="0" applyNumberFormat="1" applyFont="1" applyFill="1" applyBorder="1" applyAlignment="1" applyProtection="1">
      <alignment horizontal="left" vertical="center" wrapText="1" indent="1"/>
      <protection locked="0"/>
    </xf>
    <xf numFmtId="0" fontId="7" fillId="2" borderId="58" xfId="0" applyNumberFormat="1" applyFont="1" applyFill="1" applyBorder="1" applyAlignment="1" applyProtection="1">
      <alignment horizontal="left" vertical="center" wrapText="1" indent="1"/>
      <protection locked="0"/>
    </xf>
    <xf numFmtId="0" fontId="7" fillId="2" borderId="59" xfId="0" applyNumberFormat="1" applyFont="1" applyFill="1" applyBorder="1" applyAlignment="1" applyProtection="1">
      <alignment horizontal="left" vertical="center" wrapText="1" indent="1"/>
      <protection locked="0"/>
    </xf>
    <xf numFmtId="0" fontId="7" fillId="2" borderId="60" xfId="0" applyNumberFormat="1" applyFont="1" applyFill="1" applyBorder="1" applyAlignment="1" applyProtection="1">
      <alignment horizontal="left" vertical="center" wrapText="1" indent="1"/>
      <protection locked="0"/>
    </xf>
    <xf numFmtId="0" fontId="8" fillId="0" borderId="61" xfId="0" applyFont="1" applyBorder="1" applyAlignment="1" applyProtection="1">
      <alignment horizontal="center" vertical="top" wrapText="1"/>
    </xf>
    <xf numFmtId="0" fontId="8" fillId="0" borderId="62" xfId="0" applyFont="1" applyBorder="1" applyAlignment="1" applyProtection="1">
      <alignment horizontal="center" vertical="top" wrapText="1"/>
    </xf>
    <xf numFmtId="0" fontId="8" fillId="0" borderId="63" xfId="0" applyFont="1" applyBorder="1" applyAlignment="1" applyProtection="1">
      <alignment horizontal="center" vertical="top" wrapText="1"/>
    </xf>
    <xf numFmtId="0" fontId="27" fillId="3" borderId="27" xfId="3" applyFont="1" applyFill="1" applyBorder="1" applyAlignment="1" applyProtection="1">
      <alignment horizontal="center" vertical="center"/>
    </xf>
    <xf numFmtId="0" fontId="27" fillId="3" borderId="5" xfId="3" applyFont="1" applyFill="1" applyBorder="1" applyAlignment="1" applyProtection="1">
      <alignment horizontal="center" vertical="center"/>
    </xf>
    <xf numFmtId="0" fontId="2" fillId="8" borderId="13" xfId="3" applyFill="1" applyBorder="1" applyAlignment="1" applyProtection="1">
      <alignment horizontal="center"/>
    </xf>
    <xf numFmtId="0" fontId="2" fillId="8" borderId="1" xfId="3" applyFill="1" applyBorder="1" applyAlignment="1" applyProtection="1">
      <alignment horizontal="center"/>
    </xf>
    <xf numFmtId="0" fontId="27" fillId="0" borderId="3" xfId="3" applyFont="1" applyFill="1" applyBorder="1" applyAlignment="1" applyProtection="1">
      <alignment horizontal="center" vertical="center"/>
    </xf>
    <xf numFmtId="0" fontId="47" fillId="3" borderId="5" xfId="3" applyFont="1" applyFill="1" applyBorder="1" applyAlignment="1" applyProtection="1">
      <alignment horizontal="center" vertical="center"/>
    </xf>
    <xf numFmtId="0" fontId="47" fillId="3" borderId="6" xfId="3" applyFont="1" applyFill="1" applyBorder="1" applyAlignment="1" applyProtection="1">
      <alignment horizontal="center" vertical="center"/>
    </xf>
    <xf numFmtId="0" fontId="27" fillId="3" borderId="26" xfId="3" applyFont="1" applyFill="1" applyBorder="1" applyAlignment="1" applyProtection="1">
      <alignment horizontal="center" vertical="center"/>
    </xf>
    <xf numFmtId="0" fontId="27" fillId="3" borderId="25" xfId="3" applyFont="1" applyFill="1" applyBorder="1" applyAlignment="1" applyProtection="1">
      <alignment horizontal="center" vertical="center"/>
    </xf>
    <xf numFmtId="0" fontId="51" fillId="3" borderId="1" xfId="3" applyFont="1" applyFill="1" applyBorder="1" applyAlignment="1" applyProtection="1">
      <alignment horizontal="right" vertical="center"/>
    </xf>
    <xf numFmtId="0" fontId="51" fillId="0" borderId="3" xfId="3" applyFont="1" applyFill="1" applyBorder="1" applyAlignment="1" applyProtection="1">
      <alignment horizontal="center" vertical="center"/>
    </xf>
    <xf numFmtId="0" fontId="2" fillId="0" borderId="0" xfId="3" applyFill="1" applyBorder="1" applyProtection="1"/>
    <xf numFmtId="0" fontId="45" fillId="0" borderId="72" xfId="3" applyFont="1" applyBorder="1" applyAlignment="1" applyProtection="1">
      <alignment horizontal="center" vertical="center" wrapText="1"/>
    </xf>
    <xf numFmtId="0" fontId="45" fillId="0" borderId="66" xfId="3" applyFont="1" applyBorder="1" applyAlignment="1" applyProtection="1">
      <alignment horizontal="center" vertical="center" wrapText="1"/>
    </xf>
    <xf numFmtId="0" fontId="45" fillId="0" borderId="13" xfId="3" applyFont="1" applyBorder="1" applyAlignment="1" applyProtection="1">
      <alignment horizontal="center" vertical="center" wrapText="1"/>
    </xf>
    <xf numFmtId="0" fontId="45" fillId="0" borderId="14" xfId="3" applyFont="1" applyBorder="1" applyAlignment="1" applyProtection="1">
      <alignment horizontal="center" vertical="center" wrapText="1"/>
    </xf>
    <xf numFmtId="0" fontId="45" fillId="0" borderId="72" xfId="3" applyFont="1" applyBorder="1" applyAlignment="1" applyProtection="1">
      <alignment horizontal="center" wrapText="1"/>
    </xf>
    <xf numFmtId="0" fontId="45" fillId="0" borderId="9" xfId="3" applyFont="1" applyBorder="1" applyAlignment="1" applyProtection="1">
      <alignment horizontal="center" wrapText="1"/>
    </xf>
    <xf numFmtId="0" fontId="45" fillId="0" borderId="15" xfId="3" applyFont="1" applyBorder="1" applyAlignment="1" applyProtection="1">
      <alignment horizontal="center" wrapText="1"/>
    </xf>
    <xf numFmtId="0" fontId="45" fillId="0" borderId="40" xfId="3" applyFont="1" applyBorder="1" applyAlignment="1" applyProtection="1">
      <alignment horizontal="center" wrapText="1"/>
    </xf>
    <xf numFmtId="0" fontId="5" fillId="0" borderId="20" xfId="3" applyFont="1" applyFill="1" applyBorder="1" applyAlignment="1" applyProtection="1">
      <alignment horizontal="center" vertical="center" wrapText="1"/>
    </xf>
    <xf numFmtId="0" fontId="5" fillId="0" borderId="80" xfId="3" applyFont="1" applyFill="1" applyBorder="1" applyAlignment="1" applyProtection="1">
      <alignment horizontal="center" vertical="center" wrapText="1"/>
    </xf>
    <xf numFmtId="0" fontId="8" fillId="0" borderId="20" xfId="3" applyFont="1" applyFill="1" applyBorder="1" applyAlignment="1" applyProtection="1">
      <alignment horizontal="center" vertical="center" wrapText="1"/>
    </xf>
    <xf numFmtId="0" fontId="8" fillId="0" borderId="80" xfId="3" applyFont="1" applyFill="1" applyBorder="1" applyAlignment="1" applyProtection="1">
      <alignment horizontal="center" vertical="center" wrapText="1"/>
    </xf>
    <xf numFmtId="0" fontId="8" fillId="0" borderId="27" xfId="3" applyFont="1" applyFill="1" applyBorder="1" applyAlignment="1" applyProtection="1">
      <alignment horizontal="center" vertical="center" wrapText="1"/>
    </xf>
    <xf numFmtId="0" fontId="8" fillId="0" borderId="6" xfId="3" applyFont="1" applyFill="1" applyBorder="1" applyAlignment="1" applyProtection="1">
      <alignment horizontal="center" vertical="center" wrapText="1"/>
    </xf>
    <xf numFmtId="0" fontId="8" fillId="0" borderId="84" xfId="3" applyFont="1" applyFill="1" applyBorder="1" applyAlignment="1" applyProtection="1">
      <alignment horizontal="center" vertical="center" wrapText="1"/>
    </xf>
    <xf numFmtId="0" fontId="8" fillId="0" borderId="85" xfId="3" applyFont="1" applyFill="1" applyBorder="1" applyAlignment="1" applyProtection="1">
      <alignment horizontal="center" vertical="center" wrapText="1"/>
    </xf>
    <xf numFmtId="0" fontId="5" fillId="0" borderId="84" xfId="3" applyFont="1" applyFill="1" applyBorder="1" applyAlignment="1" applyProtection="1">
      <alignment horizontal="center" vertical="center" wrapText="1"/>
    </xf>
    <xf numFmtId="0" fontId="5" fillId="0" borderId="85" xfId="3" applyFont="1" applyFill="1" applyBorder="1" applyAlignment="1" applyProtection="1">
      <alignment horizontal="center" vertical="center" wrapText="1"/>
    </xf>
    <xf numFmtId="0" fontId="5" fillId="0" borderId="82" xfId="3" applyFont="1" applyFill="1" applyBorder="1" applyAlignment="1" applyProtection="1">
      <alignment horizontal="center" vertical="center" wrapText="1"/>
    </xf>
    <xf numFmtId="0" fontId="5" fillId="0" borderId="57" xfId="3" applyFont="1" applyFill="1" applyBorder="1" applyAlignment="1" applyProtection="1">
      <alignment horizontal="center" vertical="center" wrapText="1"/>
    </xf>
    <xf numFmtId="0" fontId="49" fillId="0" borderId="72" xfId="3" applyFont="1" applyFill="1" applyBorder="1" applyAlignment="1" applyProtection="1">
      <alignment horizontal="center" vertical="center" wrapText="1"/>
    </xf>
    <xf numFmtId="0" fontId="49" fillId="0" borderId="66" xfId="3" applyFont="1" applyFill="1" applyBorder="1" applyAlignment="1" applyProtection="1">
      <alignment horizontal="center" vertical="center" wrapText="1"/>
    </xf>
    <xf numFmtId="0" fontId="49" fillId="0" borderId="15" xfId="3" applyFont="1" applyFill="1" applyBorder="1" applyAlignment="1" applyProtection="1">
      <alignment horizontal="center" vertical="center" wrapText="1"/>
    </xf>
    <xf numFmtId="0" fontId="49" fillId="0" borderId="16" xfId="3" applyFont="1" applyFill="1" applyBorder="1" applyAlignment="1" applyProtection="1">
      <alignment horizontal="center" vertical="center" wrapText="1"/>
    </xf>
    <xf numFmtId="49" fontId="45" fillId="9" borderId="72" xfId="3" applyNumberFormat="1" applyFont="1" applyFill="1" applyBorder="1" applyAlignment="1" applyProtection="1">
      <alignment horizontal="center" vertical="center" wrapText="1"/>
    </xf>
    <xf numFmtId="49" fontId="45" fillId="9" borderId="66" xfId="3" applyNumberFormat="1" applyFont="1" applyFill="1" applyBorder="1" applyAlignment="1" applyProtection="1">
      <alignment horizontal="center" vertical="center" wrapText="1"/>
    </xf>
    <xf numFmtId="49" fontId="45" fillId="9" borderId="13" xfId="3" applyNumberFormat="1" applyFont="1" applyFill="1" applyBorder="1" applyAlignment="1" applyProtection="1">
      <alignment horizontal="center" vertical="center" wrapText="1"/>
    </xf>
    <xf numFmtId="49" fontId="45" fillId="9" borderId="14" xfId="3" applyNumberFormat="1" applyFont="1" applyFill="1" applyBorder="1" applyAlignment="1" applyProtection="1">
      <alignment horizontal="center" vertical="center" wrapText="1"/>
    </xf>
    <xf numFmtId="0" fontId="45" fillId="0" borderId="72" xfId="3" applyFont="1" applyFill="1" applyBorder="1" applyAlignment="1" applyProtection="1">
      <alignment horizontal="center" vertical="center" wrapText="1"/>
    </xf>
    <xf numFmtId="0" fontId="45" fillId="0" borderId="31" xfId="3" applyFont="1" applyFill="1" applyBorder="1" applyAlignment="1" applyProtection="1">
      <alignment horizontal="center" vertical="center" wrapText="1"/>
    </xf>
    <xf numFmtId="0" fontId="45" fillId="0" borderId="66" xfId="3" applyFont="1" applyFill="1" applyBorder="1" applyAlignment="1" applyProtection="1">
      <alignment horizontal="center" vertical="center" wrapText="1"/>
    </xf>
    <xf numFmtId="0" fontId="45" fillId="0" borderId="13" xfId="3" applyFont="1" applyFill="1" applyBorder="1" applyAlignment="1" applyProtection="1">
      <alignment horizontal="center" vertical="center" wrapText="1"/>
    </xf>
    <xf numFmtId="0" fontId="45" fillId="0" borderId="1" xfId="3" applyFont="1" applyFill="1" applyBorder="1" applyAlignment="1" applyProtection="1">
      <alignment horizontal="center" vertical="center" wrapText="1"/>
    </xf>
    <xf numFmtId="0" fontId="45" fillId="0" borderId="14" xfId="3" applyFont="1" applyFill="1" applyBorder="1" applyAlignment="1" applyProtection="1">
      <alignment horizontal="center" vertical="center" wrapText="1"/>
    </xf>
    <xf numFmtId="0" fontId="45" fillId="0" borderId="2" xfId="3" applyFont="1" applyBorder="1" applyAlignment="1" applyProtection="1">
      <alignment horizontal="center" vertical="center" wrapText="1"/>
    </xf>
    <xf numFmtId="0" fontId="45" fillId="0" borderId="3" xfId="3" applyFont="1" applyBorder="1" applyAlignment="1" applyProtection="1">
      <alignment horizontal="center" vertical="center" wrapText="1"/>
    </xf>
    <xf numFmtId="0" fontId="48" fillId="3" borderId="36" xfId="3" applyFont="1" applyFill="1" applyBorder="1" applyAlignment="1" applyProtection="1">
      <alignment horizontal="center" vertical="center"/>
    </xf>
    <xf numFmtId="0" fontId="48" fillId="3" borderId="25" xfId="3" applyFont="1" applyFill="1" applyBorder="1" applyAlignment="1" applyProtection="1">
      <alignment horizontal="center" vertical="center"/>
    </xf>
    <xf numFmtId="0" fontId="27" fillId="0" borderId="49" xfId="3" applyFont="1" applyFill="1" applyBorder="1" applyAlignment="1" applyProtection="1">
      <alignment horizontal="center" vertical="center" wrapText="1"/>
    </xf>
    <xf numFmtId="0" fontId="27" fillId="0" borderId="31" xfId="3" applyFont="1" applyFill="1" applyBorder="1" applyAlignment="1" applyProtection="1">
      <alignment horizontal="center" vertical="center" wrapText="1"/>
    </xf>
    <xf numFmtId="0" fontId="27" fillId="0" borderId="66" xfId="3" applyFont="1" applyFill="1" applyBorder="1" applyAlignment="1" applyProtection="1">
      <alignment horizontal="center" vertical="center" wrapText="1"/>
    </xf>
    <xf numFmtId="0" fontId="48" fillId="0" borderId="35" xfId="3" applyFont="1" applyFill="1" applyBorder="1" applyAlignment="1" applyProtection="1">
      <alignment horizontal="center" vertical="center" wrapText="1"/>
    </xf>
    <xf numFmtId="0" fontId="48" fillId="0" borderId="3" xfId="3" applyFont="1" applyFill="1" applyBorder="1" applyAlignment="1" applyProtection="1">
      <alignment horizontal="center" vertical="center" wrapText="1"/>
    </xf>
    <xf numFmtId="0" fontId="48" fillId="0" borderId="38" xfId="3" applyFont="1" applyFill="1" applyBorder="1" applyAlignment="1" applyProtection="1">
      <alignment horizontal="center" vertical="center" wrapText="1"/>
    </xf>
    <xf numFmtId="0" fontId="48" fillId="0" borderId="20" xfId="3" applyFont="1" applyFill="1" applyBorder="1" applyAlignment="1" applyProtection="1">
      <alignment horizontal="center" vertical="center" wrapText="1"/>
    </xf>
    <xf numFmtId="49" fontId="6" fillId="2" borderId="26" xfId="3" applyNumberFormat="1" applyFont="1" applyFill="1" applyBorder="1" applyAlignment="1" applyProtection="1">
      <alignment horizontal="left" vertical="center" wrapText="1" indent="1"/>
      <protection locked="0"/>
    </xf>
    <xf numFmtId="49" fontId="6" fillId="2" borderId="25" xfId="3" applyNumberFormat="1" applyFont="1" applyFill="1" applyBorder="1" applyAlignment="1" applyProtection="1">
      <alignment horizontal="left" vertical="center" wrapText="1" indent="1"/>
      <protection locked="0"/>
    </xf>
    <xf numFmtId="3" fontId="6" fillId="2" borderId="26" xfId="3" applyNumberFormat="1" applyFont="1" applyFill="1" applyBorder="1" applyAlignment="1" applyProtection="1">
      <alignment horizontal="right" vertical="center" wrapText="1" indent="1"/>
      <protection locked="0"/>
    </xf>
    <xf numFmtId="3" fontId="6" fillId="2" borderId="25" xfId="3" applyNumberFormat="1" applyFont="1" applyFill="1" applyBorder="1" applyAlignment="1" applyProtection="1">
      <alignment horizontal="right" vertical="center" wrapText="1" indent="1"/>
      <protection locked="0"/>
    </xf>
    <xf numFmtId="49" fontId="6" fillId="2" borderId="26" xfId="3" applyNumberFormat="1" applyFont="1" applyFill="1" applyBorder="1" applyAlignment="1" applyProtection="1">
      <alignment horizontal="center" vertical="center" wrapText="1"/>
      <protection locked="0"/>
    </xf>
    <xf numFmtId="49" fontId="6" fillId="2" borderId="25" xfId="3" applyNumberFormat="1" applyFont="1" applyFill="1" applyBorder="1" applyAlignment="1" applyProtection="1">
      <alignment horizontal="center" vertical="center" wrapText="1"/>
      <protection locked="0"/>
    </xf>
    <xf numFmtId="0" fontId="6" fillId="7" borderId="26" xfId="3" applyFont="1" applyFill="1" applyBorder="1" applyAlignment="1" applyProtection="1">
      <alignment horizontal="center"/>
      <protection locked="0"/>
    </xf>
    <xf numFmtId="0" fontId="6" fillId="7" borderId="25" xfId="3" applyFont="1" applyFill="1" applyBorder="1" applyAlignment="1" applyProtection="1">
      <alignment horizontal="center"/>
      <protection locked="0"/>
    </xf>
    <xf numFmtId="49" fontId="6" fillId="2" borderId="83" xfId="3" applyNumberFormat="1" applyFont="1" applyFill="1" applyBorder="1" applyAlignment="1" applyProtection="1">
      <alignment horizontal="left" vertical="center" wrapText="1" indent="1"/>
      <protection locked="0"/>
    </xf>
    <xf numFmtId="49" fontId="6" fillId="2" borderId="56" xfId="3" applyNumberFormat="1" applyFont="1" applyFill="1" applyBorder="1" applyAlignment="1" applyProtection="1">
      <alignment horizontal="left" vertical="center" wrapText="1" indent="1"/>
      <protection locked="0"/>
    </xf>
    <xf numFmtId="3" fontId="6" fillId="2" borderId="83" xfId="3" applyNumberFormat="1" applyFont="1" applyFill="1" applyBorder="1" applyAlignment="1" applyProtection="1">
      <alignment horizontal="right" vertical="center" wrapText="1" indent="1"/>
      <protection locked="0"/>
    </xf>
    <xf numFmtId="3" fontId="6" fillId="2" borderId="56" xfId="3" applyNumberFormat="1" applyFont="1" applyFill="1" applyBorder="1" applyAlignment="1" applyProtection="1">
      <alignment horizontal="right" vertical="center" wrapText="1" indent="1"/>
      <protection locked="0"/>
    </xf>
    <xf numFmtId="49" fontId="6" fillId="2" borderId="83" xfId="3" applyNumberFormat="1" applyFont="1" applyFill="1" applyBorder="1" applyAlignment="1" applyProtection="1">
      <alignment horizontal="center" vertical="center" wrapText="1"/>
      <protection locked="0"/>
    </xf>
    <xf numFmtId="49" fontId="6" fillId="2" borderId="56" xfId="3" applyNumberFormat="1" applyFont="1" applyFill="1" applyBorder="1" applyAlignment="1" applyProtection="1">
      <alignment horizontal="center" vertical="center" wrapText="1"/>
      <protection locked="0"/>
    </xf>
    <xf numFmtId="0" fontId="6" fillId="7" borderId="83" xfId="3" applyFont="1" applyFill="1" applyBorder="1" applyAlignment="1" applyProtection="1">
      <alignment horizontal="center"/>
      <protection locked="0"/>
    </xf>
    <xf numFmtId="0" fontId="6" fillId="7" borderId="56" xfId="3" applyFont="1" applyFill="1" applyBorder="1" applyAlignment="1" applyProtection="1">
      <alignment horizontal="center"/>
      <protection locked="0"/>
    </xf>
    <xf numFmtId="0" fontId="6" fillId="7" borderId="35" xfId="3" applyFont="1" applyFill="1" applyBorder="1" applyAlignment="1" applyProtection="1">
      <alignment horizontal="left" indent="1"/>
      <protection locked="0"/>
    </xf>
    <xf numFmtId="0" fontId="6" fillId="7" borderId="3" xfId="3" applyFont="1" applyFill="1" applyBorder="1" applyAlignment="1" applyProtection="1">
      <alignment horizontal="left" indent="1"/>
      <protection locked="0"/>
    </xf>
    <xf numFmtId="49" fontId="6" fillId="7" borderId="35" xfId="3" applyNumberFormat="1" applyFont="1" applyFill="1" applyBorder="1" applyAlignment="1" applyProtection="1">
      <alignment horizontal="left" vertical="center" wrapText="1" indent="1"/>
      <protection locked="0"/>
    </xf>
    <xf numFmtId="49" fontId="6" fillId="7" borderId="3" xfId="3" applyNumberFormat="1" applyFont="1" applyFill="1" applyBorder="1" applyAlignment="1" applyProtection="1">
      <alignment horizontal="left" vertical="center" wrapText="1" indent="1"/>
      <protection locked="0"/>
    </xf>
    <xf numFmtId="0" fontId="6" fillId="7" borderId="108" xfId="3" applyFont="1" applyFill="1" applyBorder="1" applyAlignment="1" applyProtection="1">
      <alignment horizontal="left" indent="1"/>
      <protection locked="0"/>
    </xf>
    <xf numFmtId="0" fontId="6" fillId="7" borderId="17" xfId="3" applyFont="1" applyFill="1" applyBorder="1" applyAlignment="1" applyProtection="1">
      <alignment horizontal="left" indent="1"/>
      <protection locked="0"/>
    </xf>
    <xf numFmtId="0" fontId="6" fillId="8" borderId="1" xfId="3" applyFont="1" applyFill="1" applyBorder="1" applyAlignment="1" applyProtection="1">
      <alignment horizontal="left" vertical="center"/>
    </xf>
    <xf numFmtId="0" fontId="2" fillId="0" borderId="0" xfId="3" applyAlignment="1" applyProtection="1">
      <alignment horizontal="left" vertical="top"/>
    </xf>
    <xf numFmtId="0" fontId="2" fillId="0" borderId="0" xfId="3" applyAlignment="1" applyProtection="1">
      <alignment horizontal="left" vertical="top" wrapText="1"/>
    </xf>
    <xf numFmtId="49" fontId="43" fillId="2" borderId="1" xfId="3" applyNumberFormat="1" applyFont="1" applyFill="1" applyBorder="1" applyAlignment="1" applyProtection="1">
      <alignment horizontal="left" vertical="center" wrapText="1" indent="1"/>
      <protection locked="0"/>
    </xf>
    <xf numFmtId="49" fontId="43" fillId="2" borderId="36" xfId="3" applyNumberFormat="1" applyFont="1" applyFill="1" applyBorder="1" applyAlignment="1" applyProtection="1">
      <alignment horizontal="left" vertical="center" wrapText="1" indent="1"/>
      <protection locked="0"/>
    </xf>
    <xf numFmtId="49" fontId="27" fillId="0" borderId="0" xfId="3" applyNumberFormat="1" applyFont="1" applyFill="1" applyBorder="1" applyAlignment="1" applyProtection="1">
      <alignment horizontal="left" vertical="top" wrapText="1"/>
    </xf>
    <xf numFmtId="0" fontId="9" fillId="0" borderId="5" xfId="3" applyFont="1" applyBorder="1" applyAlignment="1" applyProtection="1">
      <alignment horizontal="left" vertical="top" wrapText="1"/>
    </xf>
    <xf numFmtId="0" fontId="2" fillId="0" borderId="0" xfId="3" applyFont="1" applyAlignment="1" applyProtection="1">
      <alignment horizontal="left" vertical="top" wrapText="1"/>
    </xf>
    <xf numFmtId="49" fontId="6" fillId="2" borderId="109" xfId="3" applyNumberFormat="1" applyFont="1" applyFill="1" applyBorder="1" applyAlignment="1" applyProtection="1">
      <alignment horizontal="left" vertical="center" wrapText="1" indent="1"/>
      <protection locked="0"/>
    </xf>
    <xf numFmtId="49" fontId="6" fillId="2" borderId="29" xfId="3" applyNumberFormat="1" applyFont="1" applyFill="1" applyBorder="1" applyAlignment="1" applyProtection="1">
      <alignment horizontal="left" vertical="center" wrapText="1" indent="1"/>
      <protection locked="0"/>
    </xf>
    <xf numFmtId="49" fontId="7" fillId="0" borderId="0" xfId="3" applyNumberFormat="1" applyFont="1" applyFill="1" applyBorder="1" applyAlignment="1" applyProtection="1">
      <alignment horizontal="center" vertical="center" wrapText="1"/>
    </xf>
    <xf numFmtId="49" fontId="2" fillId="0" borderId="0" xfId="3" applyNumberFormat="1" applyFont="1" applyFill="1" applyBorder="1" applyAlignment="1" applyProtection="1">
      <alignment horizontal="left" vertical="center" wrapText="1"/>
    </xf>
    <xf numFmtId="49" fontId="6" fillId="2" borderId="34" xfId="3" applyNumberFormat="1" applyFont="1" applyFill="1" applyBorder="1" applyAlignment="1" applyProtection="1">
      <alignment horizontal="left" vertical="center" wrapText="1" indent="1"/>
      <protection locked="0"/>
    </xf>
    <xf numFmtId="49" fontId="6" fillId="2" borderId="60" xfId="3" applyNumberFormat="1" applyFont="1" applyFill="1" applyBorder="1" applyAlignment="1" applyProtection="1">
      <alignment horizontal="left" vertical="center" wrapText="1" indent="1"/>
      <protection locked="0"/>
    </xf>
    <xf numFmtId="49" fontId="6" fillId="2" borderId="34" xfId="3" applyNumberFormat="1" applyFont="1" applyFill="1" applyBorder="1" applyAlignment="1" applyProtection="1">
      <alignment horizontal="right" vertical="center" wrapText="1" indent="1"/>
      <protection locked="0"/>
    </xf>
    <xf numFmtId="49" fontId="6" fillId="2" borderId="60" xfId="3" applyNumberFormat="1" applyFont="1" applyFill="1" applyBorder="1" applyAlignment="1" applyProtection="1">
      <alignment horizontal="right" vertical="center" wrapText="1" indent="1"/>
      <protection locked="0"/>
    </xf>
    <xf numFmtId="49" fontId="6" fillId="2" borderId="34" xfId="3" applyNumberFormat="1" applyFont="1" applyFill="1" applyBorder="1" applyAlignment="1" applyProtection="1">
      <alignment horizontal="center" vertical="center" wrapText="1"/>
      <protection locked="0"/>
    </xf>
    <xf numFmtId="49" fontId="6" fillId="2" borderId="60" xfId="3" applyNumberFormat="1" applyFont="1" applyFill="1" applyBorder="1" applyAlignment="1" applyProtection="1">
      <alignment horizontal="center" vertical="center" wrapText="1"/>
      <protection locked="0"/>
    </xf>
    <xf numFmtId="0" fontId="6" fillId="7" borderId="34" xfId="3" applyFont="1" applyFill="1" applyBorder="1" applyAlignment="1" applyProtection="1">
      <alignment horizontal="center"/>
      <protection locked="0"/>
    </xf>
    <xf numFmtId="0" fontId="6" fillId="7" borderId="60" xfId="3" applyFont="1" applyFill="1" applyBorder="1" applyAlignment="1" applyProtection="1">
      <alignment horizontal="center"/>
      <protection locked="0"/>
    </xf>
    <xf numFmtId="0" fontId="27" fillId="0" borderId="5" xfId="3" applyFont="1" applyFill="1" applyBorder="1" applyAlignment="1" applyProtection="1">
      <alignment horizontal="center" vertical="center"/>
    </xf>
    <xf numFmtId="0" fontId="51" fillId="0" borderId="1" xfId="3" applyFont="1" applyFill="1" applyBorder="1" applyAlignment="1" applyProtection="1">
      <alignment horizontal="center" vertical="center"/>
    </xf>
    <xf numFmtId="0" fontId="48" fillId="3" borderId="1" xfId="3" applyFont="1" applyFill="1" applyBorder="1" applyAlignment="1" applyProtection="1">
      <alignment horizontal="right" vertical="center"/>
    </xf>
    <xf numFmtId="0" fontId="48" fillId="3" borderId="14" xfId="3" applyFont="1" applyFill="1" applyBorder="1" applyAlignment="1" applyProtection="1">
      <alignment horizontal="right" vertical="center"/>
    </xf>
    <xf numFmtId="0" fontId="48" fillId="0" borderId="53" xfId="3" applyFont="1" applyFill="1" applyBorder="1" applyAlignment="1" applyProtection="1">
      <alignment horizontal="center" vertical="center" wrapText="1"/>
    </xf>
    <xf numFmtId="0" fontId="48" fillId="0" borderId="5" xfId="3" applyFont="1" applyFill="1" applyBorder="1" applyAlignment="1" applyProtection="1">
      <alignment horizontal="center" vertical="center" wrapText="1"/>
    </xf>
    <xf numFmtId="0" fontId="48" fillId="0" borderId="92" xfId="3" applyFont="1" applyFill="1" applyBorder="1" applyAlignment="1" applyProtection="1">
      <alignment horizontal="center" vertical="center" wrapText="1"/>
    </xf>
    <xf numFmtId="0" fontId="48" fillId="0" borderId="81" xfId="3" applyFont="1" applyFill="1" applyBorder="1" applyAlignment="1" applyProtection="1">
      <alignment horizontal="center" vertical="center" wrapText="1"/>
    </xf>
    <xf numFmtId="0" fontId="27" fillId="0" borderId="30" xfId="3" applyFont="1" applyFill="1" applyBorder="1" applyAlignment="1" applyProtection="1">
      <alignment horizontal="center" vertical="center" wrapText="1"/>
    </xf>
    <xf numFmtId="0" fontId="27" fillId="0" borderId="39" xfId="3" applyFont="1" applyFill="1" applyBorder="1" applyAlignment="1" applyProtection="1">
      <alignment horizontal="center" vertical="center" wrapText="1"/>
    </xf>
    <xf numFmtId="0" fontId="27" fillId="0" borderId="2" xfId="3" applyFont="1" applyFill="1" applyBorder="1" applyAlignment="1" applyProtection="1">
      <alignment horizontal="center" vertical="center" wrapText="1"/>
    </xf>
    <xf numFmtId="49" fontId="6" fillId="2" borderId="86" xfId="3" applyNumberFormat="1" applyFont="1" applyFill="1" applyBorder="1" applyAlignment="1" applyProtection="1">
      <alignment horizontal="left" vertical="center" wrapText="1" indent="1"/>
      <protection locked="0"/>
    </xf>
    <xf numFmtId="49" fontId="6" fillId="2" borderId="55" xfId="3" applyNumberFormat="1" applyFont="1" applyFill="1" applyBorder="1" applyAlignment="1" applyProtection="1">
      <alignment horizontal="left" vertical="center" wrapText="1" indent="1"/>
      <protection locked="0"/>
    </xf>
    <xf numFmtId="49" fontId="6" fillId="2" borderId="32" xfId="3" applyNumberFormat="1" applyFont="1" applyFill="1" applyBorder="1" applyAlignment="1" applyProtection="1">
      <alignment horizontal="left" vertical="center" wrapText="1" indent="1"/>
      <protection locked="0"/>
    </xf>
    <xf numFmtId="49" fontId="6" fillId="2" borderId="36" xfId="3" applyNumberFormat="1" applyFont="1" applyFill="1" applyBorder="1" applyAlignment="1" applyProtection="1">
      <alignment horizontal="left" vertical="center" wrapText="1" indent="1"/>
      <protection locked="0"/>
    </xf>
    <xf numFmtId="0" fontId="2" fillId="0" borderId="0" xfId="3" applyFont="1" applyAlignment="1" applyProtection="1">
      <alignment horizontal="left"/>
    </xf>
    <xf numFmtId="0" fontId="2" fillId="0" borderId="0" xfId="3" applyFont="1" applyAlignment="1">
      <alignment horizontal="left" wrapText="1"/>
    </xf>
    <xf numFmtId="0" fontId="2" fillId="0" borderId="0" xfId="3" applyAlignment="1">
      <alignment horizontal="left"/>
    </xf>
    <xf numFmtId="49" fontId="2" fillId="0" borderId="0" xfId="3" applyNumberFormat="1" applyFont="1" applyFill="1" applyBorder="1" applyAlignment="1" applyProtection="1">
      <alignment horizontal="left" wrapText="1"/>
    </xf>
    <xf numFmtId="49" fontId="6" fillId="2" borderId="32" xfId="3" applyNumberFormat="1" applyFont="1" applyFill="1" applyBorder="1" applyAlignment="1" applyProtection="1">
      <alignment horizontal="center" vertical="center" wrapText="1"/>
      <protection locked="0"/>
    </xf>
    <xf numFmtId="49" fontId="6" fillId="2" borderId="36" xfId="3" applyNumberFormat="1" applyFont="1" applyFill="1" applyBorder="1" applyAlignment="1" applyProtection="1">
      <alignment horizontal="center" vertical="center" wrapText="1"/>
      <protection locked="0"/>
    </xf>
    <xf numFmtId="49" fontId="7" fillId="0" borderId="1" xfId="3" applyNumberFormat="1" applyFont="1" applyFill="1" applyBorder="1" applyAlignment="1" applyProtection="1">
      <alignment horizontal="center" vertical="center" wrapText="1"/>
    </xf>
    <xf numFmtId="0" fontId="2" fillId="0" borderId="0" xfId="3" applyFont="1" applyBorder="1" applyAlignment="1" applyProtection="1">
      <alignment horizontal="left" vertical="top" wrapText="1"/>
    </xf>
    <xf numFmtId="0" fontId="12" fillId="0" borderId="0" xfId="3" applyFont="1" applyBorder="1" applyAlignment="1" applyProtection="1">
      <alignment horizontal="left" vertical="top" wrapText="1"/>
    </xf>
    <xf numFmtId="0" fontId="12" fillId="0" borderId="0" xfId="3" applyFont="1" applyAlignment="1" applyProtection="1">
      <alignment horizontal="left"/>
    </xf>
    <xf numFmtId="49" fontId="6" fillId="2" borderId="58" xfId="3" applyNumberFormat="1" applyFont="1" applyFill="1" applyBorder="1" applyAlignment="1" applyProtection="1">
      <alignment horizontal="left" vertical="center" wrapText="1" indent="1"/>
      <protection locked="0"/>
    </xf>
    <xf numFmtId="49" fontId="6" fillId="2" borderId="59" xfId="3" applyNumberFormat="1" applyFont="1" applyFill="1" applyBorder="1" applyAlignment="1" applyProtection="1">
      <alignment horizontal="left" vertical="center" wrapText="1" indent="1"/>
      <protection locked="0"/>
    </xf>
    <xf numFmtId="49" fontId="5" fillId="0" borderId="0" xfId="0" applyNumberFormat="1" applyFont="1" applyFill="1" applyBorder="1" applyAlignment="1" applyProtection="1">
      <alignment horizontal="left" vertical="center" wrapText="1"/>
    </xf>
    <xf numFmtId="49" fontId="6" fillId="2" borderId="36" xfId="0" applyNumberFormat="1" applyFont="1" applyFill="1" applyBorder="1" applyAlignment="1" applyProtection="1">
      <alignment horizontal="left" vertical="center" wrapText="1" indent="1"/>
      <protection locked="0"/>
    </xf>
    <xf numFmtId="49" fontId="50" fillId="7" borderId="26" xfId="0" applyNumberFormat="1" applyFont="1" applyFill="1" applyBorder="1" applyAlignment="1" applyProtection="1">
      <alignment horizontal="center" vertical="center" wrapText="1"/>
      <protection locked="0"/>
    </xf>
    <xf numFmtId="49" fontId="50" fillId="7" borderId="25" xfId="0" applyNumberFormat="1" applyFont="1" applyFill="1" applyBorder="1" applyAlignment="1" applyProtection="1">
      <alignment horizontal="center" vertical="center" wrapText="1"/>
      <protection locked="0"/>
    </xf>
    <xf numFmtId="49" fontId="52" fillId="0" borderId="15" xfId="0" applyNumberFormat="1" applyFont="1" applyFill="1" applyBorder="1" applyAlignment="1" applyProtection="1">
      <alignment horizontal="center" vertical="center" wrapText="1"/>
    </xf>
    <xf numFmtId="49" fontId="52" fillId="0" borderId="0" xfId="0" applyNumberFormat="1" applyFont="1" applyFill="1" applyBorder="1" applyAlignment="1" applyProtection="1">
      <alignment horizontal="center" vertical="center" wrapText="1"/>
    </xf>
    <xf numFmtId="49" fontId="2" fillId="0" borderId="15"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left" vertical="center" wrapText="1" indent="1"/>
    </xf>
    <xf numFmtId="49" fontId="6" fillId="0" borderId="16" xfId="0" applyNumberFormat="1" applyFont="1" applyFill="1" applyBorder="1" applyAlignment="1" applyProtection="1">
      <alignment horizontal="left" vertical="center" wrapText="1" indent="1"/>
    </xf>
    <xf numFmtId="49" fontId="6" fillId="0" borderId="0" xfId="0" applyNumberFormat="1" applyFont="1" applyFill="1" applyBorder="1" applyAlignment="1" applyProtection="1">
      <alignment horizontal="left" vertical="top" wrapText="1"/>
    </xf>
    <xf numFmtId="49" fontId="6" fillId="0" borderId="15" xfId="0" applyNumberFormat="1" applyFont="1" applyFill="1" applyBorder="1" applyAlignment="1" applyProtection="1">
      <alignment horizontal="left" vertical="center" wrapText="1"/>
    </xf>
    <xf numFmtId="49" fontId="6" fillId="0" borderId="0" xfId="0" applyNumberFormat="1" applyFont="1" applyFill="1" applyBorder="1" applyAlignment="1" applyProtection="1">
      <alignment horizontal="left" vertical="center" wrapText="1"/>
    </xf>
    <xf numFmtId="49" fontId="6" fillId="2" borderId="1" xfId="0" applyNumberFormat="1" applyFont="1" applyFill="1" applyBorder="1" applyAlignment="1" applyProtection="1">
      <alignment horizontal="left" vertical="center" wrapText="1" indent="1"/>
      <protection locked="0"/>
    </xf>
    <xf numFmtId="0" fontId="27" fillId="0" borderId="3" xfId="0" applyFont="1" applyFill="1" applyBorder="1" applyAlignment="1" applyProtection="1">
      <alignment horizontal="center" vertical="center"/>
    </xf>
    <xf numFmtId="49" fontId="6" fillId="0" borderId="15" xfId="0" applyNumberFormat="1" applyFont="1" applyFill="1" applyBorder="1" applyAlignment="1" applyProtection="1">
      <alignment horizontal="left" vertical="center" wrapText="1" indent="1"/>
    </xf>
    <xf numFmtId="0" fontId="5" fillId="3" borderId="26"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27" fillId="3" borderId="1" xfId="0" applyFont="1" applyFill="1" applyBorder="1" applyAlignment="1" applyProtection="1">
      <alignment horizontal="center" vertical="center"/>
    </xf>
    <xf numFmtId="49" fontId="6" fillId="0" borderId="0" xfId="0" applyNumberFormat="1" applyFont="1" applyFill="1" applyBorder="1" applyAlignment="1" applyProtection="1">
      <alignment horizontal="left" wrapText="1"/>
    </xf>
    <xf numFmtId="0" fontId="27" fillId="3" borderId="0" xfId="0" applyFont="1" applyFill="1" applyBorder="1" applyAlignment="1" applyProtection="1">
      <alignment horizontal="center" vertical="center" wrapText="1"/>
    </xf>
    <xf numFmtId="0" fontId="5" fillId="3" borderId="27"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27" fillId="0" borderId="26" xfId="0" applyFont="1" applyFill="1" applyBorder="1" applyAlignment="1" applyProtection="1">
      <alignment horizontal="center" vertical="center"/>
    </xf>
    <xf numFmtId="0" fontId="27" fillId="0" borderId="25" xfId="0" applyFont="1" applyFill="1" applyBorder="1" applyAlignment="1" applyProtection="1">
      <alignment horizontal="center" vertical="center"/>
    </xf>
    <xf numFmtId="0" fontId="27" fillId="3" borderId="27" xfId="0" applyFont="1" applyFill="1" applyBorder="1" applyAlignment="1" applyProtection="1">
      <alignment horizontal="center" vertical="center" wrapText="1"/>
    </xf>
    <xf numFmtId="0" fontId="27" fillId="3" borderId="5" xfId="0" applyFont="1" applyFill="1" applyBorder="1" applyAlignment="1" applyProtection="1">
      <alignment horizontal="center" vertical="center" wrapText="1"/>
    </xf>
    <xf numFmtId="0" fontId="27" fillId="3" borderId="6" xfId="0" applyFont="1" applyFill="1" applyBorder="1" applyAlignment="1" applyProtection="1">
      <alignment horizontal="center" vertical="center" wrapText="1"/>
    </xf>
    <xf numFmtId="0" fontId="5" fillId="0" borderId="0" xfId="3" applyFont="1" applyFill="1" applyBorder="1" applyAlignment="1" applyProtection="1">
      <alignment horizontal="left"/>
    </xf>
    <xf numFmtId="0" fontId="6" fillId="7" borderId="1" xfId="3" applyFont="1" applyFill="1" applyBorder="1" applyAlignment="1" applyProtection="1">
      <alignment horizontal="left" indent="1"/>
      <protection locked="0"/>
    </xf>
    <xf numFmtId="0" fontId="6" fillId="7" borderId="36" xfId="3" applyFont="1" applyFill="1" applyBorder="1" applyAlignment="1" applyProtection="1">
      <alignment horizontal="left" indent="1"/>
      <protection locked="0"/>
    </xf>
    <xf numFmtId="0" fontId="6" fillId="7" borderId="26" xfId="3" applyFont="1" applyFill="1" applyBorder="1" applyAlignment="1" applyProtection="1">
      <alignment horizontal="left" indent="1"/>
      <protection locked="0"/>
    </xf>
    <xf numFmtId="0" fontId="6" fillId="7" borderId="25" xfId="3" applyFont="1" applyFill="1" applyBorder="1" applyAlignment="1" applyProtection="1">
      <alignment horizontal="left" indent="1"/>
      <protection locked="0"/>
    </xf>
    <xf numFmtId="3" fontId="6" fillId="7" borderId="26" xfId="3" applyNumberFormat="1" applyFont="1" applyFill="1" applyBorder="1" applyAlignment="1" applyProtection="1">
      <alignment horizontal="right" indent="5"/>
      <protection locked="0"/>
    </xf>
    <xf numFmtId="3" fontId="6" fillId="7" borderId="25" xfId="3" applyNumberFormat="1" applyFont="1" applyFill="1" applyBorder="1" applyAlignment="1" applyProtection="1">
      <alignment horizontal="right" indent="5"/>
      <protection locked="0"/>
    </xf>
    <xf numFmtId="3" fontId="6" fillId="7" borderId="26" xfId="3" applyNumberFormat="1" applyFont="1" applyFill="1" applyBorder="1" applyAlignment="1" applyProtection="1">
      <alignment horizontal="right" indent="8"/>
      <protection locked="0"/>
    </xf>
    <xf numFmtId="3" fontId="6" fillId="7" borderId="25" xfId="3" applyNumberFormat="1" applyFont="1" applyFill="1" applyBorder="1" applyAlignment="1" applyProtection="1">
      <alignment horizontal="right" indent="8"/>
      <protection locked="0"/>
    </xf>
    <xf numFmtId="0" fontId="6" fillId="0" borderId="3" xfId="3" applyFont="1" applyFill="1" applyBorder="1" applyAlignment="1" applyProtection="1">
      <alignment horizontal="center"/>
    </xf>
    <xf numFmtId="3" fontId="6" fillId="7" borderId="3" xfId="3" applyNumberFormat="1" applyFont="1" applyFill="1" applyBorder="1" applyAlignment="1" applyProtection="1">
      <alignment horizontal="right" indent="5"/>
      <protection locked="0"/>
    </xf>
    <xf numFmtId="3" fontId="6" fillId="7" borderId="3" xfId="3" applyNumberFormat="1" applyFont="1" applyFill="1" applyBorder="1" applyAlignment="1" applyProtection="1">
      <alignment horizontal="right" indent="8"/>
      <protection locked="0"/>
    </xf>
    <xf numFmtId="0" fontId="2" fillId="12" borderId="26" xfId="3" applyFill="1" applyBorder="1" applyAlignment="1" applyProtection="1">
      <alignment horizontal="center" vertical="center"/>
    </xf>
    <xf numFmtId="0" fontId="2" fillId="12" borderId="36" xfId="3" applyFill="1" applyBorder="1" applyAlignment="1" applyProtection="1">
      <alignment horizontal="center" vertical="center"/>
    </xf>
    <xf numFmtId="0" fontId="2" fillId="12" borderId="25" xfId="3" applyFill="1" applyBorder="1" applyAlignment="1" applyProtection="1">
      <alignment horizontal="center" vertical="center"/>
    </xf>
    <xf numFmtId="0" fontId="2" fillId="12" borderId="3" xfId="3" applyFill="1" applyBorder="1" applyAlignment="1" applyProtection="1">
      <alignment horizontal="center" vertical="center"/>
    </xf>
    <xf numFmtId="0" fontId="5" fillId="0" borderId="27" xfId="3" applyFont="1" applyBorder="1" applyAlignment="1" applyProtection="1">
      <alignment horizontal="center" vertical="center" wrapText="1"/>
    </xf>
    <xf numFmtId="0" fontId="5" fillId="0" borderId="5" xfId="3" applyFont="1" applyBorder="1" applyAlignment="1" applyProtection="1">
      <alignment horizontal="center" vertical="center" wrapText="1"/>
    </xf>
    <xf numFmtId="0" fontId="5" fillId="0" borderId="6" xfId="3" applyFont="1" applyBorder="1" applyAlignment="1" applyProtection="1">
      <alignment horizontal="center" vertical="center" wrapText="1"/>
    </xf>
    <xf numFmtId="0" fontId="5" fillId="0" borderId="15" xfId="3" applyFont="1" applyBorder="1" applyAlignment="1" applyProtection="1">
      <alignment horizontal="center" vertical="center" wrapText="1"/>
    </xf>
    <xf numFmtId="0" fontId="5" fillId="0" borderId="0" xfId="3" applyFont="1" applyBorder="1" applyAlignment="1" applyProtection="1">
      <alignment horizontal="center" vertical="center" wrapText="1"/>
    </xf>
    <xf numFmtId="0" fontId="5" fillId="0" borderId="16" xfId="3" applyFont="1" applyBorder="1" applyAlignment="1" applyProtection="1">
      <alignment horizontal="center" vertical="center" wrapText="1"/>
    </xf>
    <xf numFmtId="0" fontId="5" fillId="0" borderId="13" xfId="3" applyFont="1" applyBorder="1" applyAlignment="1" applyProtection="1">
      <alignment horizontal="center" vertical="center" wrapText="1"/>
    </xf>
    <xf numFmtId="0" fontId="5" fillId="0" borderId="1" xfId="3" applyFont="1" applyBorder="1" applyAlignment="1" applyProtection="1">
      <alignment horizontal="center" vertical="center" wrapText="1"/>
    </xf>
    <xf numFmtId="0" fontId="5" fillId="0" borderId="14" xfId="3" applyFont="1" applyBorder="1" applyAlignment="1" applyProtection="1">
      <alignment horizontal="center" vertical="center" wrapText="1"/>
    </xf>
    <xf numFmtId="0" fontId="5" fillId="0" borderId="20" xfId="3" applyFont="1" applyBorder="1" applyAlignment="1" applyProtection="1">
      <alignment horizontal="center" vertical="center" wrapText="1"/>
    </xf>
    <xf numFmtId="0" fontId="5" fillId="0" borderId="22" xfId="3" applyFont="1" applyBorder="1" applyAlignment="1" applyProtection="1">
      <alignment horizontal="center"/>
    </xf>
    <xf numFmtId="0" fontId="63" fillId="0" borderId="22" xfId="3" applyFont="1" applyBorder="1" applyAlignment="1" applyProtection="1">
      <alignment horizontal="center" wrapText="1"/>
    </xf>
    <xf numFmtId="0" fontId="63" fillId="0" borderId="22" xfId="3" applyFont="1" applyBorder="1" applyAlignment="1" applyProtection="1">
      <alignment horizontal="center"/>
    </xf>
    <xf numFmtId="0" fontId="63" fillId="0" borderId="3" xfId="3" applyFont="1" applyBorder="1" applyAlignment="1" applyProtection="1">
      <alignment horizontal="center"/>
    </xf>
    <xf numFmtId="0" fontId="2" fillId="0" borderId="3" xfId="3" applyBorder="1" applyAlignment="1" applyProtection="1">
      <alignment horizontal="center" vertical="center"/>
    </xf>
    <xf numFmtId="0" fontId="2" fillId="0" borderId="0" xfId="3" applyAlignment="1" applyProtection="1">
      <alignment horizontal="left"/>
    </xf>
    <xf numFmtId="0" fontId="48" fillId="11" borderId="36" xfId="3" applyFont="1" applyFill="1" applyBorder="1" applyAlignment="1" applyProtection="1">
      <alignment horizontal="right" vertical="center"/>
    </xf>
    <xf numFmtId="0" fontId="48" fillId="11" borderId="36" xfId="3" applyFont="1" applyFill="1" applyBorder="1" applyAlignment="1" applyProtection="1">
      <alignment horizontal="center" vertical="center"/>
    </xf>
    <xf numFmtId="0" fontId="48" fillId="11" borderId="25" xfId="3" applyFont="1" applyFill="1" applyBorder="1" applyAlignment="1" applyProtection="1">
      <alignment horizontal="center" vertical="center"/>
    </xf>
    <xf numFmtId="3" fontId="6" fillId="0" borderId="0" xfId="3" applyNumberFormat="1" applyFont="1" applyFill="1" applyBorder="1" applyAlignment="1" applyProtection="1">
      <alignment horizontal="right" indent="4"/>
    </xf>
    <xf numFmtId="0" fontId="6" fillId="0" borderId="0" xfId="3" applyFont="1" applyFill="1" applyBorder="1" applyAlignment="1" applyProtection="1">
      <alignment horizontal="center"/>
    </xf>
    <xf numFmtId="0" fontId="6" fillId="0" borderId="5" xfId="3" applyFont="1" applyFill="1" applyBorder="1" applyAlignment="1" applyProtection="1">
      <alignment horizontal="center"/>
    </xf>
    <xf numFmtId="0" fontId="6" fillId="0" borderId="5" xfId="3" applyFont="1" applyFill="1" applyBorder="1" applyAlignment="1" applyProtection="1">
      <alignment horizontal="left" indent="1"/>
    </xf>
    <xf numFmtId="3" fontId="6" fillId="0" borderId="5" xfId="3" applyNumberFormat="1" applyFont="1" applyFill="1" applyBorder="1" applyAlignment="1" applyProtection="1">
      <alignment horizontal="right" indent="4"/>
    </xf>
    <xf numFmtId="0" fontId="2" fillId="0" borderId="3" xfId="3" applyBorder="1" applyAlignment="1" applyProtection="1">
      <alignment horizontal="center"/>
    </xf>
    <xf numFmtId="0" fontId="27" fillId="11" borderId="27" xfId="3" applyFont="1" applyFill="1" applyBorder="1" applyAlignment="1" applyProtection="1">
      <alignment horizontal="center" vertical="center"/>
    </xf>
    <xf numFmtId="0" fontId="27" fillId="11" borderId="5" xfId="3" applyFont="1" applyFill="1" applyBorder="1" applyAlignment="1" applyProtection="1">
      <alignment horizontal="center" vertical="center"/>
    </xf>
    <xf numFmtId="0" fontId="27" fillId="11" borderId="6" xfId="3" applyFont="1" applyFill="1" applyBorder="1" applyAlignment="1" applyProtection="1">
      <alignment horizontal="center" vertical="center"/>
    </xf>
    <xf numFmtId="0" fontId="61" fillId="11" borderId="3" xfId="5" applyFont="1" applyFill="1" applyBorder="1" applyAlignment="1" applyProtection="1">
      <alignment horizontal="center" vertical="center"/>
    </xf>
    <xf numFmtId="0" fontId="27" fillId="11" borderId="0" xfId="3" applyFont="1" applyFill="1" applyBorder="1" applyAlignment="1" applyProtection="1">
      <alignment horizontal="center"/>
    </xf>
    <xf numFmtId="0" fontId="61" fillId="11" borderId="5" xfId="5" applyFont="1" applyFill="1" applyBorder="1" applyAlignment="1" applyProtection="1">
      <alignment horizontal="center" vertical="center"/>
    </xf>
    <xf numFmtId="0" fontId="61" fillId="11" borderId="6" xfId="5" applyFont="1" applyFill="1" applyBorder="1" applyAlignment="1" applyProtection="1">
      <alignment horizontal="center" vertical="center"/>
    </xf>
    <xf numFmtId="0" fontId="27" fillId="0" borderId="26" xfId="3" applyFont="1" applyFill="1" applyBorder="1" applyAlignment="1" applyProtection="1">
      <alignment horizontal="center"/>
    </xf>
    <xf numFmtId="0" fontId="27" fillId="0" borderId="36" xfId="3" applyFont="1" applyFill="1" applyBorder="1" applyAlignment="1" applyProtection="1">
      <alignment horizontal="center"/>
    </xf>
    <xf numFmtId="0" fontId="27" fillId="0" borderId="25" xfId="3" applyFont="1" applyFill="1" applyBorder="1" applyAlignment="1" applyProtection="1">
      <alignment horizontal="center"/>
    </xf>
    <xf numFmtId="0" fontId="7" fillId="7" borderId="58" xfId="0" applyFont="1" applyFill="1" applyBorder="1" applyAlignment="1" applyProtection="1">
      <alignment horizontal="left" indent="1"/>
      <protection locked="0"/>
    </xf>
    <xf numFmtId="0" fontId="7" fillId="7" borderId="60" xfId="0" applyFont="1" applyFill="1" applyBorder="1" applyAlignment="1" applyProtection="1">
      <alignment horizontal="left" indent="1"/>
      <protection locked="0"/>
    </xf>
    <xf numFmtId="0" fontId="7" fillId="7" borderId="86" xfId="0" applyFont="1" applyFill="1" applyBorder="1" applyAlignment="1" applyProtection="1">
      <alignment horizontal="left" indent="1"/>
      <protection locked="0"/>
    </xf>
    <xf numFmtId="0" fontId="7" fillId="7" borderId="56" xfId="0" applyFont="1" applyFill="1" applyBorder="1" applyAlignment="1" applyProtection="1">
      <alignment horizontal="left" indent="1"/>
      <protection locked="0"/>
    </xf>
    <xf numFmtId="0" fontId="27" fillId="0" borderId="0" xfId="0" applyFont="1" applyFill="1" applyBorder="1" applyAlignment="1" applyProtection="1">
      <alignment horizontal="center" vertical="center"/>
    </xf>
    <xf numFmtId="0" fontId="8" fillId="0" borderId="44"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9" borderId="2" xfId="0" applyFont="1" applyFill="1" applyBorder="1" applyAlignment="1" applyProtection="1">
      <alignment horizontal="center" vertical="center" wrapText="1"/>
    </xf>
    <xf numFmtId="0" fontId="8" fillId="9" borderId="3" xfId="0" applyFont="1" applyFill="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27" fillId="8" borderId="5" xfId="0" applyFont="1" applyFill="1" applyBorder="1" applyAlignment="1" applyProtection="1">
      <alignment horizontal="center"/>
    </xf>
    <xf numFmtId="0" fontId="27" fillId="8" borderId="6" xfId="0" applyFont="1" applyFill="1" applyBorder="1" applyAlignment="1" applyProtection="1">
      <alignment horizontal="center"/>
    </xf>
    <xf numFmtId="0" fontId="48" fillId="8" borderId="0" xfId="0" applyFont="1" applyFill="1" applyBorder="1" applyAlignment="1" applyProtection="1">
      <alignment horizontal="center"/>
    </xf>
    <xf numFmtId="0" fontId="48" fillId="8" borderId="16" xfId="0" applyFont="1" applyFill="1" applyBorder="1" applyAlignment="1" applyProtection="1">
      <alignment horizontal="center"/>
    </xf>
    <xf numFmtId="0" fontId="48" fillId="8" borderId="26" xfId="0" applyFont="1" applyFill="1" applyBorder="1" applyAlignment="1" applyProtection="1">
      <alignment horizontal="center" vertical="center"/>
    </xf>
    <xf numFmtId="0" fontId="48" fillId="8" borderId="25" xfId="0" applyFont="1" applyFill="1" applyBorder="1" applyAlignment="1" applyProtection="1">
      <alignment horizontal="center" vertical="center"/>
    </xf>
    <xf numFmtId="0" fontId="48" fillId="0" borderId="27" xfId="0" applyFont="1" applyBorder="1" applyAlignment="1" applyProtection="1">
      <alignment horizontal="center" vertical="center"/>
    </xf>
    <xf numFmtId="0" fontId="48" fillId="0" borderId="6" xfId="0" applyFont="1" applyBorder="1" applyAlignment="1" applyProtection="1">
      <alignment horizontal="center" vertical="center"/>
    </xf>
    <xf numFmtId="0" fontId="48" fillId="0" borderId="15" xfId="0" applyFont="1" applyBorder="1" applyAlignment="1" applyProtection="1">
      <alignment horizontal="center" vertical="center"/>
    </xf>
    <xf numFmtId="0" fontId="48" fillId="0" borderId="16" xfId="0" applyFont="1" applyBorder="1" applyAlignment="1" applyProtection="1">
      <alignment horizontal="center" vertical="center"/>
    </xf>
    <xf numFmtId="0" fontId="7" fillId="7" borderId="32" xfId="0" applyFont="1" applyFill="1" applyBorder="1" applyAlignment="1" applyProtection="1">
      <alignment horizontal="left" indent="1"/>
      <protection locked="0"/>
    </xf>
    <xf numFmtId="0" fontId="7" fillId="7" borderId="25" xfId="0" applyFont="1" applyFill="1" applyBorder="1" applyAlignment="1" applyProtection="1">
      <alignment horizontal="left" indent="1"/>
      <protection locked="0"/>
    </xf>
    <xf numFmtId="0" fontId="7" fillId="7" borderId="26" xfId="0" applyFont="1" applyFill="1" applyBorder="1" applyAlignment="1" applyProtection="1">
      <alignment horizontal="left" indent="1"/>
      <protection locked="0"/>
    </xf>
    <xf numFmtId="0" fontId="27" fillId="0" borderId="0" xfId="0" applyFont="1" applyFill="1" applyBorder="1" applyAlignment="1" applyProtection="1">
      <alignment horizontal="center"/>
    </xf>
    <xf numFmtId="0" fontId="27" fillId="8" borderId="15" xfId="0" applyFont="1" applyFill="1" applyBorder="1" applyAlignment="1" applyProtection="1">
      <alignment horizontal="right"/>
    </xf>
    <xf numFmtId="0" fontId="27" fillId="8" borderId="0" xfId="0" applyFont="1" applyFill="1" applyBorder="1" applyAlignment="1" applyProtection="1">
      <alignment horizontal="right"/>
    </xf>
    <xf numFmtId="0" fontId="19" fillId="0" borderId="0" xfId="0" applyFont="1" applyAlignment="1" applyProtection="1">
      <alignment horizontal="left"/>
    </xf>
    <xf numFmtId="0" fontId="2" fillId="0" borderId="31" xfId="0" applyFont="1" applyFill="1" applyBorder="1" applyAlignment="1" applyProtection="1">
      <alignment horizontal="left"/>
    </xf>
    <xf numFmtId="0" fontId="2" fillId="0" borderId="0" xfId="0" applyFont="1" applyAlignment="1" applyProtection="1">
      <alignment horizontal="left" vertical="top" wrapText="1"/>
    </xf>
    <xf numFmtId="0" fontId="10" fillId="0" borderId="0" xfId="0" applyFont="1" applyAlignment="1" applyProtection="1">
      <alignment horizontal="left" vertical="top" wrapText="1"/>
    </xf>
    <xf numFmtId="0" fontId="27" fillId="8" borderId="0" xfId="0" applyFont="1" applyFill="1" applyBorder="1" applyAlignment="1" applyProtection="1">
      <alignment horizontal="center" vertical="top"/>
    </xf>
    <xf numFmtId="0" fontId="48" fillId="0" borderId="3" xfId="0" applyFont="1" applyBorder="1" applyAlignment="1" applyProtection="1">
      <alignment horizontal="center" vertical="center"/>
    </xf>
    <xf numFmtId="0" fontId="48" fillId="0" borderId="20" xfId="0" applyFont="1" applyBorder="1" applyAlignment="1" applyProtection="1">
      <alignment horizontal="center" vertical="center"/>
    </xf>
    <xf numFmtId="0" fontId="48" fillId="0" borderId="30" xfId="0" applyFont="1" applyBorder="1" applyAlignment="1" applyProtection="1">
      <alignment horizontal="center" vertical="center"/>
    </xf>
    <xf numFmtId="0" fontId="48" fillId="0" borderId="2" xfId="0" applyFont="1" applyBorder="1" applyAlignment="1" applyProtection="1">
      <alignment horizontal="center" vertical="center"/>
    </xf>
    <xf numFmtId="0" fontId="48" fillId="0" borderId="35" xfId="0" applyFont="1" applyBorder="1" applyAlignment="1" applyProtection="1">
      <alignment horizontal="center" vertical="center"/>
    </xf>
    <xf numFmtId="0" fontId="48" fillId="0" borderId="38" xfId="0" applyFont="1" applyBorder="1" applyAlignment="1" applyProtection="1">
      <alignment horizontal="center" vertical="center"/>
    </xf>
    <xf numFmtId="0" fontId="7" fillId="7" borderId="34" xfId="0" applyFont="1" applyFill="1" applyBorder="1" applyAlignment="1" applyProtection="1">
      <alignment horizontal="left" indent="1"/>
      <protection locked="0"/>
    </xf>
    <xf numFmtId="0" fontId="7" fillId="7" borderId="83" xfId="0" applyFont="1" applyFill="1" applyBorder="1" applyAlignment="1" applyProtection="1">
      <alignment horizontal="left" indent="1"/>
      <protection locked="0"/>
    </xf>
    <xf numFmtId="0" fontId="48" fillId="8" borderId="0" xfId="0" applyFont="1" applyFill="1" applyBorder="1" applyAlignment="1" applyProtection="1">
      <alignment horizontal="right"/>
    </xf>
    <xf numFmtId="0" fontId="48" fillId="8" borderId="5" xfId="0" applyFont="1" applyFill="1" applyBorder="1" applyAlignment="1" applyProtection="1">
      <alignment horizontal="center" vertical="center"/>
    </xf>
    <xf numFmtId="0" fontId="48" fillId="8" borderId="6" xfId="0" applyFont="1" applyFill="1" applyBorder="1" applyAlignment="1" applyProtection="1">
      <alignment horizontal="center" vertical="center"/>
    </xf>
    <xf numFmtId="0" fontId="7" fillId="7" borderId="106" xfId="3" applyFont="1" applyFill="1" applyBorder="1" applyAlignment="1" applyProtection="1">
      <alignment horizontal="left" indent="1"/>
      <protection locked="0"/>
    </xf>
    <xf numFmtId="0" fontId="7" fillId="7" borderId="36" xfId="3" applyFont="1" applyFill="1" applyBorder="1" applyAlignment="1" applyProtection="1">
      <alignment horizontal="left" indent="1"/>
      <protection locked="0"/>
    </xf>
    <xf numFmtId="0" fontId="7" fillId="7" borderId="25" xfId="3" applyFont="1" applyFill="1" applyBorder="1" applyAlignment="1" applyProtection="1">
      <alignment horizontal="left" indent="1"/>
      <protection locked="0"/>
    </xf>
    <xf numFmtId="0" fontId="27" fillId="8" borderId="5" xfId="3" applyFont="1" applyFill="1" applyBorder="1" applyAlignment="1" applyProtection="1">
      <alignment horizontal="center"/>
    </xf>
    <xf numFmtId="0" fontId="27" fillId="8" borderId="6" xfId="3" applyFont="1" applyFill="1" applyBorder="1" applyAlignment="1" applyProtection="1">
      <alignment horizontal="center"/>
    </xf>
    <xf numFmtId="0" fontId="48" fillId="8" borderId="26" xfId="3" applyFont="1" applyFill="1" applyBorder="1" applyAlignment="1" applyProtection="1">
      <alignment horizontal="center" vertical="center"/>
    </xf>
    <xf numFmtId="0" fontId="48" fillId="8" borderId="25" xfId="3" applyFont="1" applyFill="1" applyBorder="1" applyAlignment="1" applyProtection="1">
      <alignment horizontal="center" vertical="center"/>
    </xf>
    <xf numFmtId="0" fontId="27" fillId="0" borderId="0" xfId="3" applyFont="1" applyFill="1" applyBorder="1" applyAlignment="1" applyProtection="1">
      <alignment horizontal="center" vertical="center"/>
    </xf>
    <xf numFmtId="0" fontId="27" fillId="8" borderId="0" xfId="3" applyFont="1" applyFill="1" applyBorder="1" applyAlignment="1" applyProtection="1">
      <alignment horizontal="center" vertical="top"/>
    </xf>
    <xf numFmtId="0" fontId="27" fillId="8" borderId="15" xfId="3" applyFont="1" applyFill="1" applyBorder="1" applyAlignment="1" applyProtection="1">
      <alignment horizontal="right"/>
    </xf>
    <xf numFmtId="0" fontId="27" fillId="8" borderId="0" xfId="3" applyFont="1" applyFill="1" applyBorder="1" applyAlignment="1" applyProtection="1">
      <alignment horizontal="right"/>
    </xf>
    <xf numFmtId="0" fontId="27" fillId="0" borderId="0" xfId="3" applyFont="1" applyFill="1" applyBorder="1" applyAlignment="1" applyProtection="1">
      <alignment horizontal="center"/>
    </xf>
    <xf numFmtId="0" fontId="48" fillId="8" borderId="0" xfId="3" applyFont="1" applyFill="1" applyBorder="1" applyAlignment="1" applyProtection="1">
      <alignment horizontal="center"/>
    </xf>
    <xf numFmtId="0" fontId="48" fillId="8" borderId="16" xfId="3" applyFont="1" applyFill="1" applyBorder="1" applyAlignment="1" applyProtection="1">
      <alignment horizontal="center"/>
    </xf>
    <xf numFmtId="0" fontId="7" fillId="7" borderId="86" xfId="3" applyFont="1" applyFill="1" applyBorder="1" applyAlignment="1" applyProtection="1">
      <alignment horizontal="left" indent="1"/>
      <protection locked="0"/>
    </xf>
    <xf numFmtId="0" fontId="7" fillId="7" borderId="56" xfId="3" applyFont="1" applyFill="1" applyBorder="1" applyAlignment="1" applyProtection="1">
      <alignment horizontal="left" indent="1"/>
      <protection locked="0"/>
    </xf>
    <xf numFmtId="0" fontId="7" fillId="7" borderId="114" xfId="3" applyFont="1" applyFill="1" applyBorder="1" applyAlignment="1" applyProtection="1">
      <alignment horizontal="left" indent="1"/>
      <protection locked="0"/>
    </xf>
    <xf numFmtId="0" fontId="7" fillId="7" borderId="55" xfId="3" applyFont="1" applyFill="1" applyBorder="1" applyAlignment="1" applyProtection="1">
      <alignment horizontal="left" indent="1"/>
      <protection locked="0"/>
    </xf>
    <xf numFmtId="3" fontId="7" fillId="7" borderId="83" xfId="3" applyNumberFormat="1" applyFont="1" applyFill="1" applyBorder="1" applyAlignment="1" applyProtection="1">
      <alignment horizontal="right" indent="4"/>
      <protection locked="0"/>
    </xf>
    <xf numFmtId="3" fontId="7" fillId="7" borderId="56" xfId="3" applyNumberFormat="1" applyFont="1" applyFill="1" applyBorder="1" applyAlignment="1" applyProtection="1">
      <alignment horizontal="right" indent="4"/>
      <protection locked="0"/>
    </xf>
    <xf numFmtId="0" fontId="5" fillId="0" borderId="30" xfId="3" applyFont="1" applyBorder="1" applyAlignment="1" applyProtection="1">
      <alignment horizontal="center" vertical="center"/>
    </xf>
    <xf numFmtId="0" fontId="5" fillId="0" borderId="2" xfId="3" applyFont="1" applyBorder="1" applyAlignment="1" applyProtection="1">
      <alignment horizontal="center" vertical="center"/>
    </xf>
    <xf numFmtId="0" fontId="5" fillId="0" borderId="35" xfId="3" applyFont="1" applyBorder="1" applyAlignment="1" applyProtection="1">
      <alignment horizontal="center" vertical="center"/>
    </xf>
    <xf numFmtId="0" fontId="5" fillId="0" borderId="3" xfId="3" applyFont="1" applyBorder="1" applyAlignment="1" applyProtection="1">
      <alignment horizontal="center" vertical="center"/>
    </xf>
    <xf numFmtId="0" fontId="5" fillId="0" borderId="38" xfId="3" applyFont="1" applyBorder="1" applyAlignment="1" applyProtection="1">
      <alignment horizontal="center" vertical="center"/>
    </xf>
    <xf numFmtId="0" fontId="5" fillId="0" borderId="20" xfId="3" applyFont="1" applyBorder="1" applyAlignment="1" applyProtection="1">
      <alignment horizontal="center" vertical="center"/>
    </xf>
    <xf numFmtId="0" fontId="8" fillId="0" borderId="44" xfId="3" applyFont="1" applyBorder="1" applyAlignment="1" applyProtection="1">
      <alignment horizontal="center" vertical="center" wrapText="1"/>
    </xf>
    <xf numFmtId="0" fontId="8" fillId="0" borderId="22" xfId="3" applyFont="1" applyBorder="1" applyAlignment="1" applyProtection="1">
      <alignment horizontal="center" vertical="center" wrapText="1"/>
    </xf>
    <xf numFmtId="0" fontId="8" fillId="9" borderId="2" xfId="3" applyFont="1" applyFill="1" applyBorder="1" applyAlignment="1" applyProtection="1">
      <alignment horizontal="center" wrapText="1"/>
    </xf>
    <xf numFmtId="0" fontId="8" fillId="9" borderId="33" xfId="3" applyFont="1" applyFill="1" applyBorder="1" applyAlignment="1" applyProtection="1">
      <alignment horizontal="center" wrapText="1"/>
    </xf>
    <xf numFmtId="0" fontId="8" fillId="9" borderId="3" xfId="3" applyFont="1" applyFill="1" applyBorder="1" applyAlignment="1" applyProtection="1">
      <alignment horizontal="center" wrapText="1"/>
    </xf>
    <xf numFmtId="0" fontId="8" fillId="9" borderId="26" xfId="3" applyFont="1" applyFill="1" applyBorder="1" applyAlignment="1" applyProtection="1">
      <alignment horizontal="center" wrapText="1"/>
    </xf>
    <xf numFmtId="0" fontId="5" fillId="0" borderId="111" xfId="3" applyFont="1" applyBorder="1" applyAlignment="1" applyProtection="1">
      <alignment horizontal="center" vertical="center"/>
    </xf>
    <xf numFmtId="0" fontId="5" fillId="0" borderId="112" xfId="3" applyFont="1" applyBorder="1" applyAlignment="1" applyProtection="1">
      <alignment horizontal="center" vertical="center"/>
    </xf>
    <xf numFmtId="0" fontId="5" fillId="0" borderId="113" xfId="3" applyFont="1" applyBorder="1" applyAlignment="1" applyProtection="1">
      <alignment horizontal="center" vertical="center"/>
    </xf>
    <xf numFmtId="0" fontId="7" fillId="7" borderId="32" xfId="3" applyFont="1" applyFill="1" applyBorder="1" applyAlignment="1" applyProtection="1">
      <alignment horizontal="left" indent="1"/>
      <protection locked="0"/>
    </xf>
    <xf numFmtId="0" fontId="8" fillId="0" borderId="72" xfId="3" applyFont="1" applyBorder="1" applyAlignment="1" applyProtection="1">
      <alignment horizontal="center" vertical="center" wrapText="1"/>
    </xf>
    <xf numFmtId="0" fontId="8" fillId="0" borderId="66" xfId="3" applyFont="1" applyBorder="1" applyAlignment="1" applyProtection="1">
      <alignment horizontal="center" vertical="center" wrapText="1"/>
    </xf>
    <xf numFmtId="0" fontId="8" fillId="0" borderId="13" xfId="3" applyFont="1" applyBorder="1" applyAlignment="1" applyProtection="1">
      <alignment horizontal="center" vertical="center" wrapText="1"/>
    </xf>
    <xf numFmtId="0" fontId="8" fillId="0" borderId="14" xfId="3" applyFont="1" applyBorder="1" applyAlignment="1" applyProtection="1">
      <alignment horizontal="center" vertical="center" wrapText="1"/>
    </xf>
    <xf numFmtId="0" fontId="8" fillId="9" borderId="24" xfId="3" applyFont="1" applyFill="1" applyBorder="1" applyAlignment="1" applyProtection="1">
      <alignment horizontal="center" wrapText="1"/>
    </xf>
    <xf numFmtId="0" fontId="8" fillId="9" borderId="18" xfId="3" applyFont="1" applyFill="1" applyBorder="1" applyAlignment="1" applyProtection="1">
      <alignment horizontal="center" wrapText="1"/>
    </xf>
    <xf numFmtId="0" fontId="8" fillId="0" borderId="27" xfId="3" applyFont="1" applyBorder="1" applyAlignment="1" applyProtection="1">
      <alignment horizontal="center"/>
    </xf>
    <xf numFmtId="0" fontId="8" fillId="0" borderId="6" xfId="3" applyFont="1" applyBorder="1" applyAlignment="1" applyProtection="1">
      <alignment horizontal="center"/>
    </xf>
    <xf numFmtId="3" fontId="7" fillId="7" borderId="26" xfId="3" applyNumberFormat="1" applyFont="1" applyFill="1" applyBorder="1" applyAlignment="1" applyProtection="1">
      <alignment horizontal="right" indent="4"/>
      <protection locked="0"/>
    </xf>
    <xf numFmtId="3" fontId="7" fillId="7" borderId="25" xfId="3" applyNumberFormat="1" applyFont="1" applyFill="1" applyBorder="1" applyAlignment="1" applyProtection="1">
      <alignment horizontal="right" indent="4"/>
      <protection locked="0"/>
    </xf>
    <xf numFmtId="0" fontId="7" fillId="7" borderId="1" xfId="3" applyFont="1" applyFill="1" applyBorder="1" applyAlignment="1" applyProtection="1">
      <alignment horizontal="left" indent="1"/>
      <protection locked="0"/>
    </xf>
    <xf numFmtId="0" fontId="8" fillId="0" borderId="0" xfId="3" applyFont="1" applyFill="1" applyBorder="1" applyAlignment="1" applyProtection="1">
      <alignment horizontal="left" vertical="center"/>
    </xf>
    <xf numFmtId="0" fontId="7" fillId="7" borderId="104" xfId="3" applyFont="1" applyFill="1" applyBorder="1" applyAlignment="1" applyProtection="1">
      <alignment horizontal="left" indent="1"/>
      <protection locked="0"/>
    </xf>
    <xf numFmtId="0" fontId="7" fillId="7" borderId="59" xfId="3" applyFont="1" applyFill="1" applyBorder="1" applyAlignment="1" applyProtection="1">
      <alignment horizontal="left" indent="1"/>
      <protection locked="0"/>
    </xf>
    <xf numFmtId="0" fontId="7" fillId="7" borderId="60" xfId="3" applyFont="1" applyFill="1" applyBorder="1" applyAlignment="1" applyProtection="1">
      <alignment horizontal="left" indent="1"/>
      <protection locked="0"/>
    </xf>
    <xf numFmtId="3" fontId="7" fillId="7" borderId="34" xfId="3" applyNumberFormat="1" applyFont="1" applyFill="1" applyBorder="1" applyAlignment="1" applyProtection="1">
      <alignment horizontal="right" indent="4"/>
      <protection locked="0"/>
    </xf>
    <xf numFmtId="3" fontId="7" fillId="7" borderId="60" xfId="3" applyNumberFormat="1" applyFont="1" applyFill="1" applyBorder="1" applyAlignment="1" applyProtection="1">
      <alignment horizontal="right" indent="4"/>
      <protection locked="0"/>
    </xf>
    <xf numFmtId="0" fontId="7" fillId="7" borderId="58" xfId="3" applyFont="1" applyFill="1" applyBorder="1" applyAlignment="1" applyProtection="1">
      <alignment horizontal="left" indent="1"/>
      <protection locked="0"/>
    </xf>
    <xf numFmtId="0" fontId="56" fillId="0" borderId="5" xfId="0" applyFont="1" applyBorder="1" applyAlignment="1" applyProtection="1">
      <alignment horizontal="left"/>
    </xf>
    <xf numFmtId="0" fontId="10" fillId="0" borderId="0" xfId="0" applyFont="1" applyAlignment="1" applyProtection="1">
      <alignment horizontal="left" wrapText="1"/>
    </xf>
    <xf numFmtId="0" fontId="0" fillId="0" borderId="0" xfId="0" applyAlignment="1" applyProtection="1">
      <alignment horizontal="left" wrapText="1"/>
    </xf>
    <xf numFmtId="49" fontId="7" fillId="2" borderId="32" xfId="0" applyNumberFormat="1" applyFont="1" applyFill="1" applyBorder="1" applyAlignment="1" applyProtection="1">
      <alignment horizontal="left" indent="1"/>
      <protection locked="0"/>
    </xf>
    <xf numFmtId="49" fontId="7" fillId="2" borderId="36" xfId="0" applyNumberFormat="1" applyFont="1" applyFill="1" applyBorder="1" applyAlignment="1" applyProtection="1">
      <alignment horizontal="left" indent="1"/>
      <protection locked="0"/>
    </xf>
    <xf numFmtId="49" fontId="7" fillId="2" borderId="25" xfId="0" applyNumberFormat="1" applyFont="1" applyFill="1" applyBorder="1" applyAlignment="1" applyProtection="1">
      <alignment horizontal="left" indent="1"/>
      <protection locked="0"/>
    </xf>
    <xf numFmtId="49" fontId="7" fillId="2" borderId="58" xfId="0" applyNumberFormat="1" applyFont="1" applyFill="1" applyBorder="1" applyAlignment="1" applyProtection="1">
      <alignment horizontal="left" indent="1"/>
      <protection locked="0"/>
    </xf>
    <xf numFmtId="49" fontId="7" fillId="2" borderId="59" xfId="0" applyNumberFormat="1" applyFont="1" applyFill="1" applyBorder="1" applyAlignment="1" applyProtection="1">
      <alignment horizontal="left" indent="1"/>
      <protection locked="0"/>
    </xf>
    <xf numFmtId="49" fontId="7" fillId="2" borderId="60" xfId="0" applyNumberFormat="1" applyFont="1" applyFill="1" applyBorder="1" applyAlignment="1" applyProtection="1">
      <alignment horizontal="left" indent="1"/>
      <protection locked="0"/>
    </xf>
    <xf numFmtId="0" fontId="5" fillId="3" borderId="15"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16" xfId="0" applyFont="1" applyFill="1" applyBorder="1" applyAlignment="1" applyProtection="1">
      <alignment horizontal="center" vertical="center"/>
    </xf>
    <xf numFmtId="0" fontId="5" fillId="3" borderId="15" xfId="0" applyFont="1" applyFill="1" applyBorder="1" applyAlignment="1" applyProtection="1">
      <alignment horizontal="center"/>
    </xf>
    <xf numFmtId="0" fontId="5" fillId="3" borderId="0" xfId="0" applyFont="1" applyFill="1" applyBorder="1" applyAlignment="1" applyProtection="1">
      <alignment horizontal="center"/>
    </xf>
    <xf numFmtId="0" fontId="5" fillId="3" borderId="16" xfId="0" applyFont="1" applyFill="1" applyBorder="1" applyAlignment="1" applyProtection="1">
      <alignment horizontal="center"/>
    </xf>
    <xf numFmtId="0" fontId="8" fillId="3" borderId="13" xfId="0" applyFont="1" applyFill="1" applyBorder="1" applyAlignment="1" applyProtection="1">
      <alignment horizontal="center"/>
    </xf>
    <xf numFmtId="0" fontId="8" fillId="3" borderId="1" xfId="0" applyFont="1" applyFill="1" applyBorder="1" applyAlignment="1" applyProtection="1">
      <alignment horizontal="center"/>
    </xf>
    <xf numFmtId="0" fontId="8" fillId="3" borderId="14" xfId="0" applyFont="1" applyFill="1" applyBorder="1" applyAlignment="1" applyProtection="1">
      <alignment horizontal="center"/>
    </xf>
    <xf numFmtId="14" fontId="7" fillId="2" borderId="26" xfId="0" applyNumberFormat="1" applyFont="1" applyFill="1" applyBorder="1" applyAlignment="1" applyProtection="1">
      <alignment horizontal="center"/>
      <protection locked="0"/>
    </xf>
    <xf numFmtId="14" fontId="7" fillId="2" borderId="88" xfId="0" applyNumberFormat="1" applyFont="1" applyFill="1" applyBorder="1" applyAlignment="1" applyProtection="1">
      <alignment horizontal="center"/>
      <protection locked="0"/>
    </xf>
    <xf numFmtId="0" fontId="5" fillId="0" borderId="5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8" fillId="0" borderId="27"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93" xfId="0" applyFont="1" applyFill="1" applyBorder="1" applyAlignment="1" applyProtection="1">
      <alignment horizontal="center" vertical="center" wrapText="1"/>
    </xf>
    <xf numFmtId="49" fontId="5" fillId="0" borderId="53" xfId="0" applyNumberFormat="1" applyFont="1" applyFill="1" applyBorder="1" applyAlignment="1" applyProtection="1">
      <alignment horizontal="center" vertical="center"/>
    </xf>
    <xf numFmtId="49" fontId="7" fillId="0" borderId="5" xfId="0" applyNumberFormat="1" applyFont="1" applyFill="1" applyBorder="1" applyAlignment="1" applyProtection="1">
      <alignment horizontal="center" vertical="center"/>
    </xf>
    <xf numFmtId="49" fontId="7" fillId="0" borderId="6" xfId="0" applyNumberFormat="1" applyFont="1" applyFill="1" applyBorder="1" applyAlignment="1" applyProtection="1">
      <alignment horizontal="center" vertical="center"/>
    </xf>
    <xf numFmtId="49" fontId="7" fillId="0" borderId="37"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7" fillId="0" borderId="16" xfId="0" applyNumberFormat="1" applyFont="1" applyFill="1" applyBorder="1" applyAlignment="1" applyProtection="1">
      <alignment horizontal="center" vertical="center"/>
    </xf>
    <xf numFmtId="49" fontId="7" fillId="2" borderId="86" xfId="0" applyNumberFormat="1" applyFont="1" applyFill="1" applyBorder="1" applyAlignment="1" applyProtection="1">
      <alignment horizontal="left" indent="1"/>
      <protection locked="0"/>
    </xf>
    <xf numFmtId="49" fontId="7" fillId="2" borderId="55" xfId="0" applyNumberFormat="1" applyFont="1" applyFill="1" applyBorder="1" applyAlignment="1" applyProtection="1">
      <alignment horizontal="left" indent="1"/>
      <protection locked="0"/>
    </xf>
    <xf numFmtId="49" fontId="7" fillId="2" borderId="56" xfId="0" applyNumberFormat="1" applyFont="1" applyFill="1" applyBorder="1" applyAlignment="1" applyProtection="1">
      <alignment horizontal="left" indent="1"/>
      <protection locked="0"/>
    </xf>
    <xf numFmtId="14" fontId="8" fillId="0" borderId="20" xfId="0" applyNumberFormat="1" applyFont="1" applyFill="1" applyBorder="1" applyAlignment="1" applyProtection="1">
      <alignment horizontal="center"/>
    </xf>
    <xf numFmtId="14" fontId="8" fillId="0" borderId="21" xfId="0" applyNumberFormat="1" applyFont="1" applyFill="1" applyBorder="1" applyAlignment="1" applyProtection="1">
      <alignment horizontal="center"/>
    </xf>
    <xf numFmtId="14" fontId="7" fillId="2" borderId="83" xfId="0" applyNumberFormat="1" applyFont="1" applyFill="1" applyBorder="1" applyAlignment="1" applyProtection="1">
      <alignment horizontal="center"/>
      <protection locked="0"/>
    </xf>
    <xf numFmtId="14" fontId="7" fillId="2" borderId="94" xfId="0" applyNumberFormat="1" applyFont="1" applyFill="1" applyBorder="1" applyAlignment="1" applyProtection="1">
      <alignment horizontal="center"/>
      <protection locked="0"/>
    </xf>
    <xf numFmtId="14" fontId="7" fillId="2" borderId="34" xfId="0" applyNumberFormat="1" applyFont="1" applyFill="1" applyBorder="1" applyAlignment="1" applyProtection="1">
      <alignment horizontal="center"/>
      <protection locked="0"/>
    </xf>
    <xf numFmtId="14" fontId="7" fillId="2" borderId="78" xfId="0" applyNumberFormat="1" applyFont="1" applyFill="1" applyBorder="1" applyAlignment="1" applyProtection="1">
      <alignment horizontal="center"/>
      <protection locked="0"/>
    </xf>
    <xf numFmtId="49" fontId="5" fillId="0" borderId="64" xfId="0" applyNumberFormat="1" applyFont="1" applyFill="1" applyBorder="1" applyAlignment="1" applyProtection="1">
      <alignment horizontal="center" vertical="center"/>
    </xf>
    <xf numFmtId="49" fontId="5" fillId="0" borderId="65" xfId="0" applyNumberFormat="1" applyFont="1" applyFill="1" applyBorder="1" applyAlignment="1" applyProtection="1">
      <alignment horizontal="center" vertical="center"/>
    </xf>
    <xf numFmtId="49" fontId="5" fillId="0" borderId="68" xfId="0" applyNumberFormat="1" applyFont="1" applyFill="1" applyBorder="1" applyAlignment="1" applyProtection="1">
      <alignment horizontal="center" vertical="center"/>
    </xf>
    <xf numFmtId="0" fontId="8" fillId="0" borderId="20" xfId="0" applyFont="1" applyFill="1" applyBorder="1" applyAlignment="1" applyProtection="1">
      <alignment horizontal="center" vertical="center" wrapText="1"/>
    </xf>
    <xf numFmtId="0" fontId="8" fillId="0" borderId="45" xfId="0" applyFont="1" applyFill="1" applyBorder="1" applyAlignment="1" applyProtection="1">
      <alignment horizontal="center" vertical="center" wrapText="1"/>
    </xf>
    <xf numFmtId="0" fontId="5" fillId="0" borderId="64" xfId="0" applyFont="1" applyFill="1" applyBorder="1" applyAlignment="1" applyProtection="1">
      <alignment horizontal="center" vertical="center" wrapText="1"/>
    </xf>
    <xf numFmtId="0" fontId="5" fillId="0" borderId="65" xfId="0" applyFont="1" applyFill="1" applyBorder="1" applyAlignment="1" applyProtection="1">
      <alignment horizontal="center" vertical="center" wrapText="1"/>
    </xf>
    <xf numFmtId="0" fontId="5" fillId="0" borderId="68" xfId="0" applyFont="1" applyFill="1" applyBorder="1" applyAlignment="1" applyProtection="1">
      <alignment horizontal="center" vertical="center" wrapText="1"/>
    </xf>
    <xf numFmtId="0" fontId="48" fillId="3" borderId="3" xfId="0" applyFont="1" applyFill="1" applyBorder="1" applyAlignment="1" applyProtection="1">
      <alignment horizontal="center" vertical="center"/>
    </xf>
    <xf numFmtId="0" fontId="2" fillId="0" borderId="0" xfId="0" applyFont="1" applyAlignment="1" applyProtection="1">
      <alignment horizontal="left" indent="2"/>
    </xf>
    <xf numFmtId="0" fontId="41" fillId="0" borderId="0" xfId="0" applyFont="1" applyAlignment="1" applyProtection="1">
      <alignment horizontal="left" indent="2"/>
    </xf>
    <xf numFmtId="0" fontId="6" fillId="7" borderId="36" xfId="0" applyFont="1" applyFill="1" applyBorder="1" applyAlignment="1" applyProtection="1">
      <alignment horizontal="left" indent="1"/>
      <protection locked="0"/>
    </xf>
    <xf numFmtId="49" fontId="6" fillId="0" borderId="15" xfId="0" applyNumberFormat="1" applyFont="1" applyBorder="1" applyAlignment="1" applyProtection="1">
      <alignment horizontal="left" vertical="top" wrapText="1" indent="1"/>
    </xf>
    <xf numFmtId="49" fontId="6" fillId="0" borderId="0" xfId="0" applyNumberFormat="1" applyFont="1" applyBorder="1" applyAlignment="1" applyProtection="1">
      <alignment horizontal="left" vertical="top" wrapText="1" indent="1"/>
    </xf>
    <xf numFmtId="49" fontId="6" fillId="7" borderId="1" xfId="0" applyNumberFormat="1" applyFont="1" applyFill="1" applyBorder="1" applyAlignment="1" applyProtection="1">
      <alignment horizontal="center" vertical="top" wrapText="1"/>
      <protection locked="0"/>
    </xf>
    <xf numFmtId="49" fontId="6" fillId="0" borderId="0" xfId="0" applyNumberFormat="1" applyFont="1" applyAlignment="1" applyProtection="1">
      <alignment horizontal="left" vertical="top" wrapText="1" indent="1"/>
    </xf>
    <xf numFmtId="49" fontId="6" fillId="0" borderId="0" xfId="0" applyNumberFormat="1" applyFont="1" applyAlignment="1" applyProtection="1">
      <alignment horizontal="left" vertical="top" indent="1"/>
    </xf>
    <xf numFmtId="49" fontId="7" fillId="7" borderId="1" xfId="0" applyNumberFormat="1" applyFont="1" applyFill="1" applyBorder="1" applyAlignment="1" applyProtection="1">
      <alignment horizontal="left" indent="1"/>
      <protection locked="0"/>
    </xf>
    <xf numFmtId="0" fontId="6" fillId="0" borderId="15" xfId="0" applyFont="1" applyBorder="1" applyAlignment="1" applyProtection="1">
      <alignment horizontal="left" indent="1"/>
    </xf>
    <xf numFmtId="0" fontId="6" fillId="0" borderId="0" xfId="0" applyFont="1" applyAlignment="1" applyProtection="1">
      <alignment horizontal="left" indent="1"/>
    </xf>
    <xf numFmtId="0" fontId="6" fillId="7" borderId="1" xfId="0" applyFont="1" applyFill="1" applyBorder="1" applyAlignment="1" applyProtection="1">
      <alignment horizontal="left" indent="1"/>
      <protection locked="0"/>
    </xf>
    <xf numFmtId="0" fontId="2" fillId="0" borderId="0" xfId="0" applyFont="1" applyFill="1" applyBorder="1" applyAlignment="1" applyProtection="1">
      <alignment horizontal="left" indent="2"/>
    </xf>
    <xf numFmtId="0" fontId="6" fillId="0" borderId="0" xfId="0" applyFont="1" applyBorder="1" applyAlignment="1" applyProtection="1">
      <alignment horizontal="left"/>
    </xf>
    <xf numFmtId="49" fontId="6" fillId="0" borderId="0" xfId="0" applyNumberFormat="1" applyFont="1" applyFill="1" applyBorder="1" applyAlignment="1" applyProtection="1">
      <alignment horizontal="left"/>
    </xf>
    <xf numFmtId="49" fontId="6" fillId="7" borderId="1" xfId="0" applyNumberFormat="1" applyFont="1" applyFill="1" applyBorder="1" applyAlignment="1" applyProtection="1">
      <alignment horizontal="left" indent="1"/>
      <protection locked="0"/>
    </xf>
    <xf numFmtId="0" fontId="6" fillId="0" borderId="0" xfId="0" applyFont="1" applyBorder="1" applyAlignment="1" applyProtection="1">
      <alignment horizontal="center"/>
    </xf>
    <xf numFmtId="0" fontId="6" fillId="0" borderId="0" xfId="0" applyFont="1" applyAlignment="1" applyProtection="1">
      <alignment horizontal="center"/>
    </xf>
    <xf numFmtId="49" fontId="6" fillId="0" borderId="15" xfId="0" applyNumberFormat="1" applyFont="1" applyBorder="1" applyAlignment="1" applyProtection="1">
      <alignment horizontal="left" indent="1"/>
    </xf>
    <xf numFmtId="49" fontId="6" fillId="0" borderId="0" xfId="0" applyNumberFormat="1" applyFont="1" applyAlignment="1" applyProtection="1">
      <alignment horizontal="left" indent="1"/>
    </xf>
    <xf numFmtId="49" fontId="6" fillId="7" borderId="1" xfId="0" applyNumberFormat="1" applyFont="1" applyFill="1" applyBorder="1" applyAlignment="1" applyProtection="1">
      <alignment horizontal="left" vertical="top" wrapText="1" indent="1"/>
      <protection locked="0"/>
    </xf>
    <xf numFmtId="0" fontId="6" fillId="0" borderId="0" xfId="3" applyFont="1" applyAlignment="1" applyProtection="1">
      <alignment horizontal="left"/>
    </xf>
    <xf numFmtId="0" fontId="6" fillId="0" borderId="15" xfId="3" applyFont="1" applyBorder="1" applyAlignment="1" applyProtection="1">
      <alignment horizontal="left" indent="1"/>
    </xf>
    <xf numFmtId="0" fontId="6" fillId="0" borderId="0" xfId="3" applyFont="1" applyAlignment="1" applyProtection="1">
      <alignment horizontal="left" indent="1"/>
    </xf>
    <xf numFmtId="49" fontId="6" fillId="0" borderId="0" xfId="0" applyNumberFormat="1" applyFont="1" applyAlignment="1" applyProtection="1">
      <alignment horizontal="left"/>
    </xf>
    <xf numFmtId="0" fontId="6" fillId="7" borderId="1" xfId="0" applyFont="1" applyFill="1" applyBorder="1" applyAlignment="1" applyProtection="1">
      <alignment horizontal="left" vertical="top" wrapText="1" indent="1"/>
      <protection locked="0"/>
    </xf>
    <xf numFmtId="0" fontId="48" fillId="3" borderId="27" xfId="0" applyFont="1" applyFill="1" applyBorder="1" applyAlignment="1" applyProtection="1">
      <alignment horizontal="center"/>
    </xf>
    <xf numFmtId="0" fontId="48" fillId="3" borderId="5" xfId="0" applyFont="1" applyFill="1" applyBorder="1" applyAlignment="1" applyProtection="1">
      <alignment horizontal="center"/>
    </xf>
    <xf numFmtId="49" fontId="21" fillId="3" borderId="0" xfId="0" applyNumberFormat="1" applyFont="1" applyFill="1" applyBorder="1" applyAlignment="1" applyProtection="1">
      <alignment horizontal="center"/>
    </xf>
    <xf numFmtId="49" fontId="21" fillId="3" borderId="1" xfId="0" applyNumberFormat="1" applyFont="1" applyFill="1" applyBorder="1" applyAlignment="1" applyProtection="1">
      <alignment horizontal="center"/>
    </xf>
    <xf numFmtId="0" fontId="48" fillId="3" borderId="5" xfId="0" applyFont="1" applyFill="1" applyBorder="1" applyAlignment="1" applyProtection="1">
      <alignment horizontal="center" vertical="center"/>
    </xf>
    <xf numFmtId="2" fontId="7" fillId="2" borderId="26" xfId="0" applyNumberFormat="1" applyFont="1" applyFill="1" applyBorder="1" applyAlignment="1" applyProtection="1">
      <alignment horizontal="right" vertical="center" wrapText="1" indent="2"/>
      <protection locked="0"/>
    </xf>
    <xf numFmtId="2" fontId="7" fillId="2" borderId="25" xfId="0" applyNumberFormat="1" applyFont="1" applyFill="1" applyBorder="1" applyAlignment="1" applyProtection="1">
      <alignment horizontal="right" vertical="center" wrapText="1" indent="2"/>
      <protection locked="0"/>
    </xf>
    <xf numFmtId="2" fontId="7" fillId="2" borderId="34" xfId="0" applyNumberFormat="1" applyFont="1" applyFill="1" applyBorder="1" applyAlignment="1" applyProtection="1">
      <alignment horizontal="right" vertical="center" wrapText="1" indent="2"/>
      <protection locked="0"/>
    </xf>
    <xf numFmtId="2" fontId="7" fillId="2" borderId="60" xfId="0" applyNumberFormat="1" applyFont="1" applyFill="1" applyBorder="1" applyAlignment="1" applyProtection="1">
      <alignment horizontal="right" vertical="center" wrapText="1" indent="2"/>
      <protection locked="0"/>
    </xf>
    <xf numFmtId="0" fontId="6" fillId="0" borderId="0" xfId="0" applyFont="1" applyAlignment="1" applyProtection="1">
      <alignment horizontal="right" indent="1"/>
    </xf>
    <xf numFmtId="0" fontId="18" fillId="0" borderId="0" xfId="0" applyFont="1" applyAlignment="1" applyProtection="1">
      <alignment horizontal="right" indent="1"/>
    </xf>
    <xf numFmtId="0" fontId="6" fillId="0" borderId="0" xfId="0" applyFont="1" applyAlignment="1" applyProtection="1">
      <alignment horizontal="right" wrapText="1" indent="1"/>
    </xf>
    <xf numFmtId="14" fontId="6" fillId="2" borderId="36" xfId="0" applyNumberFormat="1" applyFont="1" applyFill="1" applyBorder="1" applyAlignment="1" applyProtection="1">
      <alignment horizontal="center"/>
      <protection locked="0"/>
    </xf>
    <xf numFmtId="0" fontId="42" fillId="0" borderId="0" xfId="0" applyFont="1" applyBorder="1" applyAlignment="1" applyProtection="1">
      <alignment horizontal="left" vertical="top" wrapText="1"/>
    </xf>
    <xf numFmtId="14" fontId="6" fillId="2" borderId="1" xfId="0" applyNumberFormat="1" applyFont="1" applyFill="1" applyBorder="1" applyAlignment="1" applyProtection="1">
      <alignment horizontal="center"/>
      <protection locked="0"/>
    </xf>
    <xf numFmtId="44" fontId="8" fillId="3" borderId="15" xfId="1" applyFont="1" applyFill="1" applyBorder="1" applyAlignment="1" applyProtection="1">
      <alignment horizontal="center" vertical="top" wrapText="1"/>
    </xf>
    <xf numFmtId="44" fontId="8" fillId="3" borderId="0" xfId="1" applyFont="1" applyFill="1" applyBorder="1" applyAlignment="1" applyProtection="1">
      <alignment horizontal="center" vertical="top" wrapText="1"/>
    </xf>
    <xf numFmtId="44" fontId="8" fillId="3" borderId="13" xfId="1" applyFont="1" applyFill="1" applyBorder="1" applyAlignment="1" applyProtection="1">
      <alignment horizontal="center" vertical="top" wrapText="1"/>
    </xf>
    <xf numFmtId="44" fontId="8" fillId="3" borderId="1" xfId="1" applyFont="1" applyFill="1" applyBorder="1" applyAlignment="1" applyProtection="1">
      <alignment horizontal="center" vertical="top" wrapText="1"/>
    </xf>
    <xf numFmtId="44" fontId="8" fillId="3" borderId="40" xfId="1" applyFont="1" applyFill="1" applyBorder="1" applyAlignment="1" applyProtection="1">
      <alignment horizontal="center" vertical="top" wrapText="1"/>
    </xf>
    <xf numFmtId="44" fontId="8" fillId="3" borderId="84" xfId="1" applyFont="1" applyFill="1" applyBorder="1" applyAlignment="1" applyProtection="1">
      <alignment horizontal="center" vertical="top" wrapText="1"/>
    </xf>
    <xf numFmtId="44" fontId="8" fillId="3" borderId="90" xfId="1" applyFont="1" applyFill="1" applyBorder="1" applyAlignment="1" applyProtection="1">
      <alignment horizontal="center" vertical="top" wrapText="1"/>
    </xf>
    <xf numFmtId="0" fontId="8" fillId="7" borderId="34" xfId="0" applyFont="1" applyFill="1" applyBorder="1" applyAlignment="1" applyProtection="1">
      <alignment horizontal="right" vertical="center" indent="5"/>
      <protection locked="0"/>
    </xf>
    <xf numFmtId="0" fontId="8" fillId="7" borderId="59" xfId="0" applyFont="1" applyFill="1" applyBorder="1" applyAlignment="1" applyProtection="1">
      <alignment horizontal="right" vertical="center" indent="5"/>
      <protection locked="0"/>
    </xf>
    <xf numFmtId="0" fontId="8" fillId="7" borderId="60" xfId="0" applyFont="1" applyFill="1" applyBorder="1" applyAlignment="1" applyProtection="1">
      <alignment horizontal="right" vertical="center" indent="5"/>
      <protection locked="0"/>
    </xf>
    <xf numFmtId="0" fontId="8" fillId="3" borderId="72" xfId="0" applyFont="1" applyFill="1" applyBorder="1" applyAlignment="1" applyProtection="1">
      <alignment horizontal="center" vertical="center" wrapText="1"/>
    </xf>
    <xf numFmtId="0" fontId="8" fillId="3" borderId="31" xfId="0" applyFont="1" applyFill="1" applyBorder="1" applyAlignment="1" applyProtection="1">
      <alignment horizontal="center" vertical="center" wrapText="1"/>
    </xf>
    <xf numFmtId="0" fontId="8" fillId="3" borderId="66"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8" borderId="72" xfId="0" applyFont="1" applyFill="1" applyBorder="1" applyAlignment="1" applyProtection="1">
      <alignment horizontal="center"/>
    </xf>
    <xf numFmtId="0" fontId="8" fillId="8" borderId="31" xfId="0" applyFont="1" applyFill="1" applyBorder="1" applyAlignment="1" applyProtection="1">
      <alignment horizontal="center"/>
    </xf>
    <xf numFmtId="0" fontId="8" fillId="3" borderId="49"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8" fillId="3" borderId="92" xfId="0" applyFont="1" applyFill="1" applyBorder="1" applyAlignment="1" applyProtection="1">
      <alignment horizontal="center" vertical="center" wrapText="1"/>
    </xf>
    <xf numFmtId="0" fontId="8" fillId="3" borderId="81" xfId="0" applyFont="1" applyFill="1" applyBorder="1" applyAlignment="1" applyProtection="1">
      <alignment horizontal="center" vertical="center" wrapText="1"/>
    </xf>
    <xf numFmtId="0" fontId="8" fillId="3" borderId="85" xfId="0" applyFont="1" applyFill="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2" fontId="7" fillId="7" borderId="27" xfId="0" applyNumberFormat="1" applyFont="1" applyFill="1" applyBorder="1" applyAlignment="1" applyProtection="1">
      <alignment horizontal="right" vertical="center" wrapText="1" indent="2"/>
      <protection locked="0"/>
    </xf>
    <xf numFmtId="2" fontId="7" fillId="7" borderId="6" xfId="0" applyNumberFormat="1" applyFont="1" applyFill="1" applyBorder="1" applyAlignment="1" applyProtection="1">
      <alignment horizontal="right" vertical="center" wrapText="1" indent="2"/>
      <protection locked="0"/>
    </xf>
    <xf numFmtId="4" fontId="7" fillId="7" borderId="34" xfId="0" applyNumberFormat="1" applyFont="1" applyFill="1" applyBorder="1" applyAlignment="1" applyProtection="1">
      <alignment horizontal="right" vertical="center" wrapText="1" indent="2"/>
      <protection locked="0"/>
    </xf>
    <xf numFmtId="4" fontId="7" fillId="7" borderId="60" xfId="0" applyNumberFormat="1" applyFont="1" applyFill="1" applyBorder="1" applyAlignment="1" applyProtection="1">
      <alignment horizontal="right" vertical="center" wrapText="1" indent="2"/>
      <protection locked="0"/>
    </xf>
    <xf numFmtId="0" fontId="6" fillId="0" borderId="0" xfId="0" applyFont="1" applyBorder="1" applyAlignment="1" applyProtection="1">
      <alignment horizontal="right" vertical="center" indent="1"/>
    </xf>
    <xf numFmtId="0" fontId="42" fillId="0" borderId="5" xfId="0" applyFont="1" applyBorder="1" applyAlignment="1" applyProtection="1">
      <alignment horizontal="left" vertical="center" wrapText="1"/>
    </xf>
    <xf numFmtId="2" fontId="7" fillId="2" borderId="83" xfId="0" applyNumberFormat="1" applyFont="1" applyFill="1" applyBorder="1" applyAlignment="1" applyProtection="1">
      <alignment horizontal="right" vertical="center" wrapText="1" indent="2"/>
      <protection locked="0"/>
    </xf>
    <xf numFmtId="2" fontId="7" fillId="2" borderId="56" xfId="0" applyNumberFormat="1" applyFont="1" applyFill="1" applyBorder="1" applyAlignment="1" applyProtection="1">
      <alignment horizontal="right" vertical="center" wrapText="1" indent="2"/>
      <protection locked="0"/>
    </xf>
    <xf numFmtId="0" fontId="42" fillId="0" borderId="0" xfId="0" applyFont="1" applyAlignment="1" applyProtection="1">
      <alignment horizontal="left"/>
    </xf>
    <xf numFmtId="0" fontId="10" fillId="0" borderId="0" xfId="0" applyFont="1" applyAlignment="1" applyProtection="1">
      <alignment horizontal="right" indent="1"/>
    </xf>
    <xf numFmtId="0" fontId="5" fillId="3" borderId="27" xfId="0" applyFont="1" applyFill="1" applyBorder="1" applyAlignment="1" applyProtection="1">
      <alignment horizontal="center" vertical="center"/>
    </xf>
    <xf numFmtId="0" fontId="8" fillId="3" borderId="13"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 fontId="7" fillId="7" borderId="13" xfId="0" applyNumberFormat="1" applyFont="1" applyFill="1" applyBorder="1" applyAlignment="1" applyProtection="1">
      <alignment horizontal="right" vertical="center" wrapText="1" indent="2"/>
      <protection locked="0"/>
    </xf>
    <xf numFmtId="2" fontId="7" fillId="7" borderId="14" xfId="0" applyNumberFormat="1" applyFont="1" applyFill="1" applyBorder="1" applyAlignment="1" applyProtection="1">
      <alignment horizontal="right" vertical="center" wrapText="1" indent="2"/>
      <protection locked="0"/>
    </xf>
    <xf numFmtId="2" fontId="7" fillId="7" borderId="26" xfId="0" applyNumberFormat="1" applyFont="1" applyFill="1" applyBorder="1" applyAlignment="1" applyProtection="1">
      <alignment horizontal="right" vertical="center" wrapText="1" indent="2"/>
      <protection locked="0"/>
    </xf>
    <xf numFmtId="2" fontId="7" fillId="7" borderId="25" xfId="0" applyNumberFormat="1" applyFont="1" applyFill="1" applyBorder="1" applyAlignment="1" applyProtection="1">
      <alignment horizontal="right" vertical="center" wrapText="1" indent="2"/>
      <protection locked="0"/>
    </xf>
    <xf numFmtId="0" fontId="45" fillId="3" borderId="82" xfId="0" applyFont="1" applyFill="1" applyBorder="1" applyAlignment="1" applyProtection="1">
      <alignment horizontal="center" vertical="center" wrapText="1"/>
    </xf>
    <xf numFmtId="0" fontId="45" fillId="3" borderId="89" xfId="0" applyFont="1" applyFill="1" applyBorder="1" applyAlignment="1" applyProtection="1">
      <alignment horizontal="center" vertical="center" wrapText="1"/>
    </xf>
    <xf numFmtId="0" fontId="45" fillId="3" borderId="57" xfId="0" applyFont="1" applyFill="1" applyBorder="1" applyAlignment="1" applyProtection="1">
      <alignment horizontal="center" vertical="center" wrapText="1"/>
    </xf>
    <xf numFmtId="14" fontId="7" fillId="2" borderId="1" xfId="0" applyNumberFormat="1" applyFont="1" applyFill="1" applyBorder="1" applyAlignment="1" applyProtection="1">
      <alignment horizontal="left" indent="1"/>
      <protection locked="0"/>
    </xf>
    <xf numFmtId="14" fontId="18" fillId="2" borderId="1" xfId="0" applyNumberFormat="1" applyFont="1" applyFill="1" applyBorder="1" applyAlignment="1" applyProtection="1">
      <alignment horizontal="left" indent="1"/>
      <protection locked="0"/>
    </xf>
    <xf numFmtId="3" fontId="6" fillId="2" borderId="36" xfId="0" applyNumberFormat="1" applyFont="1" applyFill="1" applyBorder="1" applyAlignment="1" applyProtection="1">
      <alignment horizontal="center"/>
      <protection locked="0"/>
    </xf>
    <xf numFmtId="0" fontId="5" fillId="0" borderId="15" xfId="0" applyFont="1" applyBorder="1" applyAlignment="1" applyProtection="1">
      <alignment horizontal="left" indent="1"/>
    </xf>
    <xf numFmtId="0" fontId="5" fillId="0" borderId="0" xfId="0" applyFont="1" applyBorder="1" applyAlignment="1" applyProtection="1">
      <alignment horizontal="left" indent="1"/>
    </xf>
    <xf numFmtId="0" fontId="8" fillId="3" borderId="82" xfId="0" applyFont="1" applyFill="1" applyBorder="1" applyAlignment="1" applyProtection="1">
      <alignment horizontal="center" vertical="center" wrapText="1"/>
    </xf>
    <xf numFmtId="0" fontId="8" fillId="3" borderId="89" xfId="0" applyFont="1" applyFill="1" applyBorder="1" applyAlignment="1" applyProtection="1">
      <alignment horizontal="center" vertical="center" wrapText="1"/>
    </xf>
    <xf numFmtId="3" fontId="6" fillId="2" borderId="1" xfId="0" applyNumberFormat="1" applyFont="1" applyFill="1" applyBorder="1" applyAlignment="1" applyProtection="1">
      <alignment horizontal="center"/>
      <protection locked="0"/>
    </xf>
    <xf numFmtId="0" fontId="8" fillId="0" borderId="77"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10" borderId="0" xfId="0" applyFont="1" applyFill="1" applyBorder="1" applyAlignment="1" applyProtection="1">
      <alignment horizontal="center" vertical="center" wrapText="1"/>
    </xf>
    <xf numFmtId="0" fontId="45" fillId="3" borderId="28" xfId="0" applyFont="1" applyFill="1" applyBorder="1" applyAlignment="1" applyProtection="1">
      <alignment horizontal="center" vertical="center" wrapText="1"/>
    </xf>
    <xf numFmtId="0" fontId="9" fillId="3" borderId="57" xfId="0" applyFont="1" applyFill="1" applyBorder="1" applyAlignment="1" applyProtection="1">
      <alignment horizontal="center" vertical="center" wrapText="1"/>
    </xf>
    <xf numFmtId="0" fontId="7" fillId="0" borderId="0" xfId="0" applyFont="1" applyAlignment="1" applyProtection="1">
      <alignment horizontal="left" vertical="center"/>
    </xf>
    <xf numFmtId="0" fontId="8" fillId="8" borderId="9" xfId="0" applyFont="1" applyFill="1" applyBorder="1" applyAlignment="1" applyProtection="1">
      <alignment horizontal="center"/>
    </xf>
    <xf numFmtId="0" fontId="55" fillId="0" borderId="0" xfId="0" applyFont="1" applyAlignment="1" applyProtection="1">
      <alignment horizontal="center" wrapText="1"/>
    </xf>
    <xf numFmtId="0" fontId="5" fillId="0" borderId="15" xfId="0" applyFont="1" applyBorder="1" applyAlignment="1" applyProtection="1">
      <alignment horizontal="left" vertical="center" indent="1"/>
    </xf>
    <xf numFmtId="0" fontId="5" fillId="0" borderId="0" xfId="0" applyFont="1" applyBorder="1" applyAlignment="1" applyProtection="1">
      <alignment horizontal="left" vertical="center" indent="1"/>
    </xf>
    <xf numFmtId="0" fontId="5" fillId="3" borderId="36" xfId="0" applyFont="1" applyFill="1" applyBorder="1" applyAlignment="1" applyProtection="1">
      <alignment horizontal="center" vertical="center"/>
    </xf>
    <xf numFmtId="0" fontId="10" fillId="0" borderId="0" xfId="0" applyFont="1" applyBorder="1" applyAlignment="1" applyProtection="1">
      <alignment horizontal="left" vertical="center"/>
    </xf>
    <xf numFmtId="0" fontId="10" fillId="0" borderId="0" xfId="0" applyFont="1" applyAlignment="1" applyProtection="1">
      <alignment horizontal="left" indent="1"/>
    </xf>
    <xf numFmtId="0" fontId="10" fillId="0" borderId="5" xfId="0" applyFont="1" applyBorder="1" applyAlignment="1" applyProtection="1">
      <alignment horizontal="left" wrapText="1"/>
    </xf>
    <xf numFmtId="0" fontId="6" fillId="0" borderId="0" xfId="3" applyFont="1" applyBorder="1" applyAlignment="1" applyProtection="1">
      <alignment horizontal="left" vertical="center"/>
    </xf>
    <xf numFmtId="0" fontId="6" fillId="0" borderId="0" xfId="3" applyFont="1" applyBorder="1" applyAlignment="1" applyProtection="1">
      <alignment horizontal="left" vertical="center" indent="1"/>
    </xf>
    <xf numFmtId="0" fontId="6" fillId="0" borderId="0" xfId="3" applyFont="1" applyBorder="1" applyAlignment="1" applyProtection="1">
      <alignment horizontal="left" indent="1"/>
    </xf>
    <xf numFmtId="0" fontId="5" fillId="0" borderId="0" xfId="3" applyFont="1" applyAlignment="1" applyProtection="1">
      <alignment horizontal="left"/>
    </xf>
    <xf numFmtId="0" fontId="5" fillId="0" borderId="26"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6" fillId="0" borderId="0" xfId="0" applyFont="1" applyBorder="1" applyAlignment="1" applyProtection="1">
      <alignment horizontal="left" indent="1"/>
    </xf>
    <xf numFmtId="4" fontId="5" fillId="2" borderId="1" xfId="0" applyNumberFormat="1" applyFont="1" applyFill="1" applyBorder="1" applyAlignment="1" applyProtection="1">
      <alignment horizontal="right" indent="1"/>
      <protection locked="0"/>
    </xf>
    <xf numFmtId="0" fontId="2" fillId="0" borderId="5" xfId="0" applyFont="1" applyBorder="1" applyAlignment="1" applyProtection="1">
      <alignment horizontal="left" vertical="top" wrapText="1"/>
    </xf>
    <xf numFmtId="0" fontId="10" fillId="0" borderId="5" xfId="0" applyFont="1" applyBorder="1" applyAlignment="1" applyProtection="1">
      <alignment horizontal="left" vertical="top" wrapText="1"/>
    </xf>
    <xf numFmtId="0" fontId="10" fillId="0" borderId="6"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16" xfId="0" applyFont="1" applyBorder="1" applyAlignment="1" applyProtection="1">
      <alignment horizontal="left" vertical="top" wrapText="1"/>
    </xf>
    <xf numFmtId="0" fontId="10" fillId="0" borderId="1" xfId="0" applyFont="1" applyBorder="1" applyAlignment="1" applyProtection="1">
      <alignment horizontal="left" vertical="top" wrapText="1"/>
    </xf>
    <xf numFmtId="0" fontId="10" fillId="0" borderId="14" xfId="0" applyFont="1" applyBorder="1" applyAlignment="1" applyProtection="1">
      <alignment horizontal="left" vertical="top" wrapText="1"/>
    </xf>
    <xf numFmtId="0" fontId="6" fillId="0" borderId="0" xfId="0" applyFont="1" applyAlignment="1" applyProtection="1">
      <alignment horizontal="left" vertical="center"/>
    </xf>
    <xf numFmtId="0" fontId="7" fillId="0" borderId="27" xfId="0" applyFont="1" applyBorder="1" applyAlignment="1" applyProtection="1">
      <alignment horizontal="center" vertical="top"/>
    </xf>
    <xf numFmtId="0" fontId="7" fillId="0" borderId="5" xfId="0" applyFont="1" applyBorder="1" applyAlignment="1" applyProtection="1">
      <alignment horizontal="center" vertical="top"/>
    </xf>
    <xf numFmtId="0" fontId="2" fillId="0" borderId="5" xfId="0" applyFont="1" applyBorder="1" applyAlignment="1" applyProtection="1">
      <alignment horizontal="center" vertical="top"/>
    </xf>
    <xf numFmtId="0" fontId="42" fillId="0" borderId="0" xfId="0" applyFont="1" applyBorder="1" applyAlignment="1" applyProtection="1">
      <alignment horizontal="center" vertical="top"/>
    </xf>
    <xf numFmtId="0" fontId="6" fillId="0" borderId="15" xfId="3" applyFont="1" applyBorder="1" applyAlignment="1" applyProtection="1">
      <alignment horizontal="left" vertical="center" indent="1"/>
    </xf>
    <xf numFmtId="4" fontId="6" fillId="2" borderId="1" xfId="3" applyNumberFormat="1" applyFont="1" applyFill="1" applyBorder="1" applyAlignment="1" applyProtection="1">
      <alignment horizontal="center"/>
      <protection locked="0"/>
    </xf>
    <xf numFmtId="0" fontId="6" fillId="0" borderId="0" xfId="3" applyFont="1" applyAlignment="1" applyProtection="1">
      <alignment horizontal="left" vertical="center" wrapText="1" indent="1"/>
    </xf>
    <xf numFmtId="0" fontId="6" fillId="0" borderId="16" xfId="3" applyFont="1" applyBorder="1" applyAlignment="1" applyProtection="1">
      <alignment horizontal="left" vertical="center" wrapText="1" indent="1"/>
    </xf>
    <xf numFmtId="0" fontId="6" fillId="0" borderId="15" xfId="3" applyFont="1" applyBorder="1" applyAlignment="1" applyProtection="1">
      <alignment horizontal="left" vertical="center" wrapText="1" indent="1"/>
    </xf>
    <xf numFmtId="0" fontId="52" fillId="0" borderId="0" xfId="0" applyFont="1" applyBorder="1" applyAlignment="1" applyProtection="1">
      <alignment horizontal="left" wrapText="1" indent="1"/>
    </xf>
    <xf numFmtId="0" fontId="2" fillId="0" borderId="0" xfId="0" applyFont="1" applyBorder="1" applyAlignment="1" applyProtection="1">
      <alignment horizontal="left" wrapText="1" indent="1"/>
    </xf>
    <xf numFmtId="0" fontId="7" fillId="2" borderId="1" xfId="0" applyFont="1" applyFill="1" applyBorder="1" applyAlignment="1" applyProtection="1">
      <alignment horizontal="center"/>
      <protection locked="0"/>
    </xf>
    <xf numFmtId="0" fontId="6" fillId="7" borderId="1" xfId="0" applyFont="1" applyFill="1" applyBorder="1" applyAlignment="1" applyProtection="1">
      <alignment horizontal="center"/>
      <protection locked="0"/>
    </xf>
    <xf numFmtId="0" fontId="0" fillId="7" borderId="1" xfId="0" applyFill="1" applyBorder="1" applyAlignment="1" applyProtection="1">
      <alignment horizontal="center"/>
      <protection locked="0"/>
    </xf>
    <xf numFmtId="0" fontId="8" fillId="3" borderId="75" xfId="0" applyFont="1" applyFill="1" applyBorder="1" applyAlignment="1" applyProtection="1">
      <alignment horizontal="center" vertical="center" textRotation="90"/>
    </xf>
    <xf numFmtId="0" fontId="8" fillId="3" borderId="46" xfId="0" applyFont="1" applyFill="1" applyBorder="1" applyAlignment="1" applyProtection="1">
      <alignment horizontal="center" vertical="center" textRotation="90"/>
    </xf>
    <xf numFmtId="0" fontId="8" fillId="3" borderId="47" xfId="0" applyFont="1" applyFill="1" applyBorder="1" applyAlignment="1" applyProtection="1">
      <alignment horizontal="center" vertical="center" textRotation="90"/>
    </xf>
    <xf numFmtId="0" fontId="27" fillId="3" borderId="49" xfId="0" applyFont="1" applyFill="1" applyBorder="1" applyAlignment="1" applyProtection="1">
      <alignment horizontal="center"/>
    </xf>
    <xf numFmtId="0" fontId="27" fillId="3" borderId="31" xfId="0" applyFont="1" applyFill="1" applyBorder="1" applyAlignment="1" applyProtection="1">
      <alignment horizontal="center"/>
    </xf>
    <xf numFmtId="0" fontId="27" fillId="3" borderId="9" xfId="0" applyFont="1" applyFill="1" applyBorder="1" applyAlignment="1" applyProtection="1">
      <alignment horizontal="center"/>
    </xf>
    <xf numFmtId="0" fontId="27" fillId="3" borderId="51" xfId="0" applyFont="1" applyFill="1" applyBorder="1" applyAlignment="1" applyProtection="1">
      <alignment horizontal="center" vertical="center"/>
    </xf>
    <xf numFmtId="0" fontId="27" fillId="3" borderId="10" xfId="0" applyFont="1" applyFill="1" applyBorder="1" applyAlignment="1" applyProtection="1">
      <alignment horizontal="center" vertical="center"/>
    </xf>
    <xf numFmtId="0" fontId="27" fillId="3" borderId="52" xfId="0" applyFont="1" applyFill="1" applyBorder="1" applyAlignment="1" applyProtection="1">
      <alignment horizontal="center" vertical="center"/>
    </xf>
    <xf numFmtId="3" fontId="8" fillId="0" borderId="0" xfId="0" applyNumberFormat="1" applyFont="1" applyFill="1" applyBorder="1" applyAlignment="1" applyProtection="1">
      <alignment horizontal="right"/>
    </xf>
    <xf numFmtId="3" fontId="8" fillId="0" borderId="40" xfId="0" applyNumberFormat="1" applyFont="1" applyFill="1" applyBorder="1" applyAlignment="1" applyProtection="1">
      <alignment horizontal="right"/>
    </xf>
    <xf numFmtId="0" fontId="27" fillId="0" borderId="0" xfId="0" applyFont="1" applyAlignment="1" applyProtection="1">
      <alignment horizontal="left"/>
    </xf>
    <xf numFmtId="3" fontId="8" fillId="0" borderId="0" xfId="0" applyNumberFormat="1" applyFont="1" applyFill="1" applyBorder="1" applyAlignment="1" applyProtection="1">
      <alignment horizontal="left"/>
    </xf>
    <xf numFmtId="3" fontId="8" fillId="0" borderId="40" xfId="0" applyNumberFormat="1" applyFont="1" applyFill="1" applyBorder="1" applyAlignment="1" applyProtection="1">
      <alignment horizontal="left"/>
    </xf>
    <xf numFmtId="0" fontId="9" fillId="3" borderId="45" xfId="0" applyFont="1" applyFill="1" applyBorder="1" applyAlignment="1" applyProtection="1">
      <alignment horizontal="center" vertical="center" wrapText="1"/>
    </xf>
    <xf numFmtId="0" fontId="9" fillId="3" borderId="22" xfId="0" applyFont="1" applyFill="1" applyBorder="1" applyAlignment="1" applyProtection="1">
      <alignment horizontal="center" vertical="center" wrapText="1"/>
    </xf>
    <xf numFmtId="0" fontId="9" fillId="3" borderId="44" xfId="0" applyFont="1" applyFill="1" applyBorder="1" applyAlignment="1" applyProtection="1">
      <alignment horizontal="center" vertical="center" wrapText="1"/>
    </xf>
    <xf numFmtId="0" fontId="9" fillId="3" borderId="72" xfId="0" applyFont="1" applyFill="1" applyBorder="1" applyAlignment="1" applyProtection="1">
      <alignment horizontal="center" vertical="center" wrapText="1"/>
    </xf>
    <xf numFmtId="0" fontId="9" fillId="3" borderId="66"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0" fontId="8" fillId="0" borderId="0" xfId="0" applyFont="1" applyAlignment="1" applyProtection="1">
      <alignment horizontal="left"/>
    </xf>
    <xf numFmtId="0" fontId="8" fillId="0" borderId="16" xfId="0" applyFont="1" applyBorder="1" applyAlignment="1" applyProtection="1">
      <alignment horizontal="left"/>
    </xf>
    <xf numFmtId="0" fontId="7" fillId="0" borderId="0" xfId="0" applyFont="1" applyAlignment="1" applyProtection="1">
      <alignment horizontal="left" wrapText="1"/>
    </xf>
    <xf numFmtId="0" fontId="8" fillId="0" borderId="0" xfId="0" applyFont="1" applyFill="1" applyBorder="1" applyAlignment="1" applyProtection="1">
      <alignment horizontal="left"/>
    </xf>
    <xf numFmtId="0" fontId="8" fillId="0" borderId="16" xfId="0" applyFont="1" applyFill="1" applyBorder="1" applyAlignment="1" applyProtection="1">
      <alignment horizontal="left"/>
    </xf>
    <xf numFmtId="0" fontId="8" fillId="0" borderId="0" xfId="0" applyFont="1" applyFill="1" applyBorder="1" applyAlignment="1" applyProtection="1">
      <alignment horizontal="left" wrapText="1"/>
    </xf>
    <xf numFmtId="0" fontId="9" fillId="3" borderId="13"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0" fontId="8" fillId="0" borderId="46" xfId="0" applyFont="1" applyBorder="1" applyAlignment="1" applyProtection="1">
      <alignment horizontal="center" vertical="top" textRotation="90"/>
    </xf>
    <xf numFmtId="0" fontId="8" fillId="0" borderId="46" xfId="0" applyFont="1" applyBorder="1" applyAlignment="1" applyProtection="1">
      <alignment horizontal="center" vertical="center" textRotation="90"/>
    </xf>
    <xf numFmtId="0" fontId="0" fillId="0" borderId="0" xfId="0" applyAlignment="1">
      <alignment horizontal="center"/>
    </xf>
    <xf numFmtId="0" fontId="9" fillId="0" borderId="0" xfId="0" applyFont="1" applyBorder="1" applyAlignment="1" applyProtection="1">
      <alignment horizontal="left"/>
    </xf>
    <xf numFmtId="0" fontId="8" fillId="0" borderId="0" xfId="0" applyFont="1" applyBorder="1" applyAlignment="1" applyProtection="1">
      <alignment horizontal="right" indent="1"/>
    </xf>
    <xf numFmtId="14" fontId="8" fillId="3" borderId="51" xfId="0" applyNumberFormat="1" applyFont="1" applyFill="1" applyBorder="1" applyAlignment="1" applyProtection="1">
      <alignment horizontal="center"/>
    </xf>
    <xf numFmtId="14" fontId="8" fillId="3" borderId="52" xfId="0" applyNumberFormat="1" applyFont="1" applyFill="1" applyBorder="1" applyAlignment="1" applyProtection="1">
      <alignment horizontal="center"/>
    </xf>
    <xf numFmtId="0" fontId="9" fillId="3" borderId="73" xfId="0" applyFont="1" applyFill="1" applyBorder="1" applyAlignment="1" applyProtection="1">
      <alignment horizontal="center" vertical="center" wrapText="1"/>
    </xf>
    <xf numFmtId="0" fontId="9" fillId="3" borderId="74" xfId="0" applyFont="1" applyFill="1" applyBorder="1" applyAlignment="1" applyProtection="1">
      <alignment horizontal="center" vertical="center" wrapText="1"/>
    </xf>
    <xf numFmtId="0" fontId="9" fillId="3" borderId="23" xfId="0" applyFont="1" applyFill="1" applyBorder="1" applyAlignment="1" applyProtection="1">
      <alignment horizontal="center" vertical="center" wrapText="1"/>
    </xf>
    <xf numFmtId="0" fontId="7" fillId="0" borderId="0" xfId="0" applyFont="1" applyBorder="1" applyAlignment="1" applyProtection="1">
      <alignment horizontal="left"/>
    </xf>
    <xf numFmtId="0" fontId="18" fillId="0" borderId="0" xfId="0" applyFont="1" applyBorder="1" applyAlignment="1" applyProtection="1">
      <alignment horizontal="left"/>
    </xf>
    <xf numFmtId="0" fontId="9" fillId="3" borderId="66"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7" fillId="2" borderId="1" xfId="0" applyFont="1" applyFill="1" applyBorder="1" applyAlignment="1" applyProtection="1">
      <alignment horizontal="left" indent="1"/>
      <protection locked="0"/>
    </xf>
    <xf numFmtId="0" fontId="18" fillId="2" borderId="1" xfId="0" applyFont="1" applyFill="1" applyBorder="1" applyAlignment="1" applyProtection="1">
      <alignment horizontal="left" indent="1"/>
      <protection locked="0"/>
    </xf>
    <xf numFmtId="0" fontId="7" fillId="2" borderId="36" xfId="0" applyFont="1" applyFill="1" applyBorder="1" applyAlignment="1" applyProtection="1">
      <alignment horizontal="left" indent="1"/>
      <protection locked="0"/>
    </xf>
    <xf numFmtId="0" fontId="18" fillId="2" borderId="36" xfId="0" applyFont="1" applyFill="1" applyBorder="1" applyAlignment="1" applyProtection="1">
      <alignment horizontal="left" indent="1"/>
      <protection locked="0"/>
    </xf>
    <xf numFmtId="0" fontId="5" fillId="0" borderId="0" xfId="0" applyFont="1" applyBorder="1" applyAlignment="1" applyProtection="1">
      <alignment horizontal="center"/>
    </xf>
    <xf numFmtId="0" fontId="5" fillId="0" borderId="0" xfId="0" applyFont="1" applyBorder="1" applyAlignment="1" applyProtection="1">
      <alignment horizontal="right" indent="1"/>
    </xf>
    <xf numFmtId="0" fontId="5" fillId="0" borderId="40" xfId="0" applyFont="1" applyBorder="1" applyAlignment="1" applyProtection="1">
      <alignment horizontal="right" indent="1"/>
    </xf>
    <xf numFmtId="0" fontId="5" fillId="0" borderId="16" xfId="0" applyFont="1" applyBorder="1" applyAlignment="1" applyProtection="1">
      <alignment horizontal="right" indent="1"/>
    </xf>
    <xf numFmtId="3" fontId="18" fillId="0" borderId="26" xfId="0" applyNumberFormat="1" applyFont="1" applyFill="1" applyBorder="1" applyAlignment="1" applyProtection="1">
      <alignment horizontal="center"/>
    </xf>
    <xf numFmtId="3" fontId="18" fillId="0" borderId="36" xfId="0" applyNumberFormat="1" applyFont="1" applyFill="1" applyBorder="1" applyAlignment="1" applyProtection="1">
      <alignment horizontal="center"/>
    </xf>
    <xf numFmtId="3" fontId="18" fillId="0" borderId="25" xfId="0" applyNumberFormat="1" applyFont="1" applyFill="1" applyBorder="1" applyAlignment="1" applyProtection="1">
      <alignment horizontal="center"/>
    </xf>
    <xf numFmtId="0" fontId="10" fillId="0" borderId="0" xfId="0" applyFont="1" applyFill="1" applyBorder="1" applyAlignment="1" applyProtection="1">
      <alignment horizontal="left" wrapText="1"/>
    </xf>
    <xf numFmtId="0" fontId="10" fillId="0" borderId="0" xfId="0" applyFont="1" applyFill="1" applyBorder="1" applyAlignment="1" applyProtection="1">
      <alignment horizontal="left"/>
    </xf>
    <xf numFmtId="0" fontId="27" fillId="0" borderId="40" xfId="0" applyFont="1" applyBorder="1" applyAlignment="1" applyProtection="1">
      <alignment horizontal="left"/>
    </xf>
    <xf numFmtId="0" fontId="34" fillId="3" borderId="27" xfId="0" applyFont="1" applyFill="1" applyBorder="1" applyAlignment="1" applyProtection="1">
      <alignment horizontal="left" vertical="center" wrapText="1"/>
    </xf>
    <xf numFmtId="0" fontId="34" fillId="3" borderId="5" xfId="0" applyFont="1" applyFill="1" applyBorder="1" applyAlignment="1" applyProtection="1">
      <alignment horizontal="left" vertical="center" wrapText="1"/>
    </xf>
    <xf numFmtId="0" fontId="34" fillId="3" borderId="6" xfId="0" applyFont="1" applyFill="1" applyBorder="1" applyAlignment="1" applyProtection="1">
      <alignment horizontal="left" vertical="center" wrapText="1"/>
    </xf>
    <xf numFmtId="0" fontId="34" fillId="3" borderId="15" xfId="0" applyFont="1" applyFill="1" applyBorder="1" applyAlignment="1" applyProtection="1">
      <alignment horizontal="left" vertical="center" wrapText="1"/>
    </xf>
    <xf numFmtId="0" fontId="34" fillId="3" borderId="0" xfId="0" applyFont="1" applyFill="1" applyBorder="1" applyAlignment="1" applyProtection="1">
      <alignment horizontal="left" vertical="center" wrapText="1"/>
    </xf>
    <xf numFmtId="0" fontId="34" fillId="3" borderId="16" xfId="0" applyFont="1" applyFill="1" applyBorder="1" applyAlignment="1" applyProtection="1">
      <alignment horizontal="left" vertical="center" wrapText="1"/>
    </xf>
    <xf numFmtId="0" fontId="34" fillId="3" borderId="13" xfId="0" applyFont="1" applyFill="1" applyBorder="1" applyAlignment="1" applyProtection="1">
      <alignment horizontal="left" vertical="center" wrapText="1"/>
    </xf>
    <xf numFmtId="0" fontId="34" fillId="3" borderId="1" xfId="0" applyFont="1" applyFill="1" applyBorder="1" applyAlignment="1" applyProtection="1">
      <alignment horizontal="left" vertical="center" wrapText="1"/>
    </xf>
    <xf numFmtId="0" fontId="34" fillId="3" borderId="14" xfId="0" applyFont="1" applyFill="1" applyBorder="1" applyAlignment="1" applyProtection="1">
      <alignment horizontal="left" vertical="center" wrapText="1"/>
    </xf>
    <xf numFmtId="3" fontId="8" fillId="0" borderId="69" xfId="0" applyNumberFormat="1" applyFont="1" applyFill="1" applyBorder="1" applyAlignment="1" applyProtection="1">
      <alignment horizontal="right" vertical="center" indent="1"/>
    </xf>
    <xf numFmtId="3" fontId="8" fillId="0" borderId="70" xfId="0" applyNumberFormat="1" applyFont="1" applyFill="1" applyBorder="1" applyAlignment="1" applyProtection="1">
      <alignment horizontal="right" vertical="center" indent="1"/>
    </xf>
    <xf numFmtId="0" fontId="0" fillId="0" borderId="71" xfId="0" applyBorder="1" applyAlignment="1" applyProtection="1">
      <alignment horizontal="left" vertical="center"/>
    </xf>
    <xf numFmtId="0" fontId="8" fillId="2" borderId="61" xfId="0" applyFont="1" applyFill="1" applyBorder="1" applyAlignment="1" applyProtection="1">
      <alignment horizontal="left" vertical="center" indent="1"/>
      <protection locked="0"/>
    </xf>
    <xf numFmtId="0" fontId="8" fillId="2" borderId="62" xfId="0" applyFont="1" applyFill="1" applyBorder="1" applyAlignment="1" applyProtection="1">
      <alignment horizontal="left" vertical="center" indent="1"/>
      <protection locked="0"/>
    </xf>
    <xf numFmtId="0" fontId="8" fillId="2" borderId="76" xfId="0" applyFont="1" applyFill="1" applyBorder="1" applyAlignment="1" applyProtection="1">
      <alignment horizontal="left" vertical="center" indent="1"/>
      <protection locked="0"/>
    </xf>
    <xf numFmtId="3" fontId="34" fillId="3" borderId="49" xfId="0" applyNumberFormat="1" applyFont="1" applyFill="1" applyBorder="1" applyAlignment="1" applyProtection="1">
      <alignment horizontal="left" vertical="center" wrapText="1"/>
    </xf>
    <xf numFmtId="3" fontId="9" fillId="3" borderId="31" xfId="0" applyNumberFormat="1" applyFont="1" applyFill="1" applyBorder="1" applyAlignment="1" applyProtection="1">
      <alignment horizontal="left" vertical="center"/>
    </xf>
    <xf numFmtId="3" fontId="9" fillId="3" borderId="9" xfId="0" applyNumberFormat="1" applyFont="1" applyFill="1" applyBorder="1" applyAlignment="1" applyProtection="1">
      <alignment horizontal="left" vertical="center"/>
    </xf>
    <xf numFmtId="3" fontId="9" fillId="3" borderId="37" xfId="0" applyNumberFormat="1" applyFont="1" applyFill="1" applyBorder="1" applyAlignment="1" applyProtection="1">
      <alignment horizontal="left" vertical="center"/>
    </xf>
    <xf numFmtId="3" fontId="9" fillId="3" borderId="0" xfId="0" applyNumberFormat="1" applyFont="1" applyFill="1" applyBorder="1" applyAlignment="1" applyProtection="1">
      <alignment horizontal="left" vertical="center"/>
    </xf>
    <xf numFmtId="3" fontId="9" fillId="3" borderId="40" xfId="0" applyNumberFormat="1" applyFont="1" applyFill="1" applyBorder="1" applyAlignment="1" applyProtection="1">
      <alignment horizontal="left" vertical="center"/>
    </xf>
    <xf numFmtId="3" fontId="9" fillId="3" borderId="51" xfId="0" applyNumberFormat="1" applyFont="1" applyFill="1" applyBorder="1" applyAlignment="1" applyProtection="1">
      <alignment horizontal="left" vertical="center"/>
    </xf>
    <xf numFmtId="3" fontId="9" fillId="3" borderId="10" xfId="0" applyNumberFormat="1" applyFont="1" applyFill="1" applyBorder="1" applyAlignment="1" applyProtection="1">
      <alignment horizontal="left" vertical="center"/>
    </xf>
    <xf numFmtId="3" fontId="9" fillId="3" borderId="52" xfId="0" applyNumberFormat="1" applyFont="1" applyFill="1" applyBorder="1" applyAlignment="1" applyProtection="1">
      <alignment horizontal="left" vertical="center"/>
    </xf>
    <xf numFmtId="0" fontId="5" fillId="0" borderId="42" xfId="0" applyFont="1" applyBorder="1" applyAlignment="1" applyProtection="1">
      <alignment horizontal="left" wrapText="1"/>
    </xf>
    <xf numFmtId="0" fontId="33" fillId="5" borderId="27" xfId="0" applyFont="1" applyFill="1" applyBorder="1" applyAlignment="1" applyProtection="1">
      <alignment horizontal="center" vertical="top" wrapText="1"/>
    </xf>
    <xf numFmtId="0" fontId="33" fillId="5" borderId="6" xfId="0" applyFont="1" applyFill="1" applyBorder="1" applyAlignment="1" applyProtection="1">
      <alignment horizontal="center" vertical="top" wrapText="1"/>
    </xf>
    <xf numFmtId="0" fontId="33" fillId="5" borderId="13" xfId="0" applyFont="1" applyFill="1" applyBorder="1" applyAlignment="1" applyProtection="1">
      <alignment horizontal="center" vertical="top" wrapText="1"/>
    </xf>
    <xf numFmtId="0" fontId="33" fillId="5" borderId="14" xfId="0" applyFont="1" applyFill="1" applyBorder="1" applyAlignment="1" applyProtection="1">
      <alignment horizontal="center" vertical="top" wrapText="1"/>
    </xf>
    <xf numFmtId="0" fontId="9" fillId="0" borderId="0" xfId="0" applyFont="1" applyBorder="1" applyAlignment="1">
      <alignment horizontal="right"/>
    </xf>
    <xf numFmtId="0" fontId="0" fillId="0" borderId="0" xfId="0" applyBorder="1" applyAlignment="1">
      <alignment horizontal="right"/>
    </xf>
    <xf numFmtId="0" fontId="9" fillId="0" borderId="61" xfId="0" applyFont="1" applyFill="1" applyBorder="1" applyAlignment="1" applyProtection="1">
      <alignment horizontal="left" indent="1"/>
    </xf>
    <xf numFmtId="0" fontId="9" fillId="0" borderId="62" xfId="0" applyFont="1" applyFill="1" applyBorder="1" applyAlignment="1" applyProtection="1">
      <alignment horizontal="left" indent="1"/>
    </xf>
    <xf numFmtId="0" fontId="9" fillId="0" borderId="76" xfId="0" applyFont="1" applyFill="1" applyBorder="1" applyAlignment="1" applyProtection="1">
      <alignment horizontal="left" indent="1"/>
    </xf>
    <xf numFmtId="0" fontId="9" fillId="3" borderId="20" xfId="0" applyFont="1" applyFill="1" applyBorder="1" applyAlignment="1" applyProtection="1">
      <alignment horizontal="center" vertical="center" wrapText="1"/>
    </xf>
    <xf numFmtId="0" fontId="9" fillId="3" borderId="20" xfId="0" applyFont="1" applyFill="1" applyBorder="1" applyAlignment="1" applyProtection="1">
      <alignment horizontal="center" vertical="center"/>
    </xf>
    <xf numFmtId="0" fontId="9" fillId="3" borderId="45" xfId="0" applyFont="1" applyFill="1" applyBorder="1" applyAlignment="1" applyProtection="1">
      <alignment horizontal="center" vertical="center"/>
    </xf>
    <xf numFmtId="0" fontId="9" fillId="0" borderId="0" xfId="0" applyFont="1" applyFill="1" applyBorder="1" applyAlignment="1">
      <alignment horizontal="center" vertical="center" wrapText="1"/>
    </xf>
    <xf numFmtId="0" fontId="7" fillId="0" borderId="0" xfId="0" applyFont="1" applyFill="1" applyBorder="1" applyAlignment="1" applyProtection="1">
      <alignment horizontal="left"/>
    </xf>
    <xf numFmtId="3" fontId="18" fillId="0" borderId="26" xfId="0" applyNumberFormat="1" applyFont="1" applyBorder="1" applyAlignment="1" applyProtection="1">
      <alignment horizontal="center"/>
    </xf>
    <xf numFmtId="3" fontId="18" fillId="0" borderId="36" xfId="0" applyNumberFormat="1" applyFont="1" applyBorder="1" applyAlignment="1" applyProtection="1">
      <alignment horizontal="center"/>
    </xf>
    <xf numFmtId="3" fontId="18" fillId="0" borderId="25" xfId="0" applyNumberFormat="1" applyFont="1" applyBorder="1" applyAlignment="1" applyProtection="1">
      <alignment horizontal="center"/>
    </xf>
    <xf numFmtId="0" fontId="34" fillId="3" borderId="49" xfId="0" applyFont="1" applyFill="1" applyBorder="1" applyAlignment="1" applyProtection="1">
      <alignment horizontal="left" vertical="center" wrapText="1"/>
    </xf>
    <xf numFmtId="0" fontId="34" fillId="3" borderId="31" xfId="0" applyFont="1" applyFill="1" applyBorder="1" applyAlignment="1" applyProtection="1">
      <alignment horizontal="left" vertical="center" wrapText="1"/>
    </xf>
    <xf numFmtId="0" fontId="34" fillId="3" borderId="9" xfId="0" applyFont="1" applyFill="1" applyBorder="1" applyAlignment="1" applyProtection="1">
      <alignment horizontal="left" vertical="center" wrapText="1"/>
    </xf>
    <xf numFmtId="0" fontId="34" fillId="3" borderId="37" xfId="0" applyFont="1" applyFill="1" applyBorder="1" applyAlignment="1" applyProtection="1">
      <alignment horizontal="left" vertical="center" wrapText="1"/>
    </xf>
    <xf numFmtId="0" fontId="34" fillId="3" borderId="40" xfId="0" applyFont="1" applyFill="1" applyBorder="1" applyAlignment="1" applyProtection="1">
      <alignment horizontal="left" vertical="center" wrapText="1"/>
    </xf>
    <xf numFmtId="0" fontId="34" fillId="3" borderId="51" xfId="0" applyFont="1" applyFill="1" applyBorder="1" applyAlignment="1" applyProtection="1">
      <alignment horizontal="left" vertical="center" wrapText="1"/>
    </xf>
    <xf numFmtId="0" fontId="34" fillId="3" borderId="10" xfId="0" applyFont="1" applyFill="1" applyBorder="1" applyAlignment="1" applyProtection="1">
      <alignment horizontal="left" vertical="center" wrapText="1"/>
    </xf>
    <xf numFmtId="0" fontId="34" fillId="3" borderId="52" xfId="0" applyFont="1" applyFill="1" applyBorder="1" applyAlignment="1" applyProtection="1">
      <alignment horizontal="left" vertical="center" wrapText="1"/>
    </xf>
    <xf numFmtId="0" fontId="8" fillId="0" borderId="42" xfId="0" applyFont="1" applyBorder="1" applyAlignment="1" applyProtection="1">
      <alignment horizontal="left"/>
    </xf>
    <xf numFmtId="0" fontId="5" fillId="0" borderId="42" xfId="0" applyFont="1" applyBorder="1" applyAlignment="1" applyProtection="1">
      <alignment horizontal="left"/>
    </xf>
    <xf numFmtId="0" fontId="10" fillId="0" borderId="0" xfId="0" applyFont="1" applyBorder="1" applyAlignment="1" applyProtection="1">
      <alignment horizontal="left"/>
    </xf>
    <xf numFmtId="0" fontId="33" fillId="6" borderId="27" xfId="0" applyFont="1" applyFill="1" applyBorder="1" applyAlignment="1" applyProtection="1">
      <alignment horizontal="center" wrapText="1"/>
    </xf>
    <xf numFmtId="0" fontId="33" fillId="6" borderId="6" xfId="0" applyFont="1" applyFill="1" applyBorder="1" applyAlignment="1" applyProtection="1">
      <alignment horizontal="center" wrapText="1"/>
    </xf>
    <xf numFmtId="0" fontId="33" fillId="6" borderId="13" xfId="0" applyFont="1" applyFill="1" applyBorder="1" applyAlignment="1" applyProtection="1">
      <alignment horizontal="center" wrapText="1"/>
    </xf>
    <xf numFmtId="0" fontId="33" fillId="6" borderId="14" xfId="0" applyFont="1" applyFill="1" applyBorder="1" applyAlignment="1" applyProtection="1">
      <alignment horizontal="center" wrapText="1"/>
    </xf>
  </cellXfs>
  <cellStyles count="6">
    <cellStyle name="Prozent" xfId="2" builtinId="5"/>
    <cellStyle name="Prozent 2" xfId="4" xr:uid="{00000000-0005-0000-0000-000001000000}"/>
    <cellStyle name="Standard" xfId="0" builtinId="0"/>
    <cellStyle name="Standard 2" xfId="3" xr:uid="{00000000-0005-0000-0000-000003000000}"/>
    <cellStyle name="Standard 4" xfId="5" xr:uid="{00000000-0005-0000-0000-000004000000}"/>
    <cellStyle name="Währung" xfId="1" builtinId="4"/>
  </cellStyles>
  <dxfs count="5">
    <dxf>
      <font>
        <condense val="0"/>
        <extend val="0"/>
        <color indexed="9"/>
      </font>
    </dxf>
    <dxf>
      <font>
        <condense val="0"/>
        <extend val="0"/>
        <color indexed="9"/>
      </font>
    </dxf>
    <dxf>
      <font>
        <condense val="0"/>
        <extend val="0"/>
        <color auto="1"/>
      </font>
    </dxf>
    <dxf>
      <font>
        <condense val="0"/>
        <extend val="0"/>
        <color indexed="9"/>
      </font>
    </dxf>
    <dxf>
      <font>
        <condense val="0"/>
        <extend val="0"/>
        <color indexed="9"/>
      </font>
    </dxf>
  </dxfs>
  <tableStyles count="0" defaultTableStyle="TableStyleMedium2" defaultPivotStyle="PivotStyleLight16"/>
  <colors>
    <mruColors>
      <color rgb="FFFFFFCC"/>
      <color rgb="FFD192D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7.xml"/><Relationship Id="rId3" Type="http://schemas.openxmlformats.org/officeDocument/2006/relationships/worksheet" Target="worksheets/sheet3.xml"/><Relationship Id="rId21" Type="http://schemas.openxmlformats.org/officeDocument/2006/relationships/worksheet" Target="worksheets/sheet1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hartsheet" Target="chart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300" b="1" i="0" u="none" strike="noStrike" baseline="0">
                <a:solidFill>
                  <a:srgbClr val="000000"/>
                </a:solidFill>
                <a:latin typeface="Arial"/>
                <a:ea typeface="Arial"/>
                <a:cs typeface="Arial"/>
              </a:defRPr>
            </a:pPr>
            <a:r>
              <a:rPr lang="de-DE"/>
              <a:t>Graphische</a:t>
            </a:r>
            <a:r>
              <a:rPr lang="de-DE" baseline="0"/>
              <a:t> Darstellung</a:t>
            </a:r>
            <a:endParaRPr lang="de-DE"/>
          </a:p>
        </c:rich>
      </c:tx>
      <c:layout>
        <c:manualLayout>
          <c:xMode val="edge"/>
          <c:yMode val="edge"/>
          <c:x val="9.0443588500935979E-2"/>
          <c:y val="7.6724811103607835E-2"/>
        </c:manualLayout>
      </c:layout>
      <c:overlay val="0"/>
      <c:spPr>
        <a:noFill/>
        <a:ln w="25400">
          <a:noFill/>
        </a:ln>
      </c:spPr>
    </c:title>
    <c:autoTitleDeleted val="0"/>
    <c:plotArea>
      <c:layout>
        <c:manualLayout>
          <c:layoutTarget val="inner"/>
          <c:xMode val="edge"/>
          <c:yMode val="edge"/>
          <c:x val="9.1858037578288101E-2"/>
          <c:y val="0.17766497461928935"/>
          <c:w val="0.82567849686847594"/>
          <c:h val="0.66328257191201356"/>
        </c:manualLayout>
      </c:layout>
      <c:lineChart>
        <c:grouping val="standard"/>
        <c:varyColors val="0"/>
        <c:ser>
          <c:idx val="0"/>
          <c:order val="0"/>
          <c:tx>
            <c:v>gemessener täglicher Abwasserdurchfluss</c:v>
          </c:tx>
          <c:spPr>
            <a:ln w="12700">
              <a:solidFill>
                <a:srgbClr val="008000"/>
              </a:solidFill>
              <a:prstDash val="solid"/>
            </a:ln>
          </c:spPr>
          <c:marker>
            <c:symbol val="none"/>
          </c:marker>
          <c:cat>
            <c:strRef>
              <c:f>'Tab. für Graphik (365) '!$A$14:$A$378</c:f>
              <c:strCache>
                <c:ptCount val="365"/>
                <c:pt idx="0">
                  <c:v>01.01.</c:v>
                </c:pt>
                <c:pt idx="1">
                  <c:v>02.01.</c:v>
                </c:pt>
                <c:pt idx="2">
                  <c:v>03.01.</c:v>
                </c:pt>
                <c:pt idx="3">
                  <c:v>04.01.</c:v>
                </c:pt>
                <c:pt idx="4">
                  <c:v>05.01.</c:v>
                </c:pt>
                <c:pt idx="5">
                  <c:v>06.01.</c:v>
                </c:pt>
                <c:pt idx="6">
                  <c:v>07.01.</c:v>
                </c:pt>
                <c:pt idx="7">
                  <c:v>08.01.</c:v>
                </c:pt>
                <c:pt idx="8">
                  <c:v>09.01.</c:v>
                </c:pt>
                <c:pt idx="9">
                  <c:v>10.01.</c:v>
                </c:pt>
                <c:pt idx="10">
                  <c:v>11.01.</c:v>
                </c:pt>
                <c:pt idx="11">
                  <c:v>12.01.</c:v>
                </c:pt>
                <c:pt idx="12">
                  <c:v>13.01.</c:v>
                </c:pt>
                <c:pt idx="13">
                  <c:v>14.01.</c:v>
                </c:pt>
                <c:pt idx="14">
                  <c:v>15.01.</c:v>
                </c:pt>
                <c:pt idx="15">
                  <c:v>16.01.</c:v>
                </c:pt>
                <c:pt idx="16">
                  <c:v>17.01.</c:v>
                </c:pt>
                <c:pt idx="17">
                  <c:v>18.01.</c:v>
                </c:pt>
                <c:pt idx="18">
                  <c:v>19.01.</c:v>
                </c:pt>
                <c:pt idx="19">
                  <c:v>20.01.</c:v>
                </c:pt>
                <c:pt idx="20">
                  <c:v>21.01.</c:v>
                </c:pt>
                <c:pt idx="21">
                  <c:v>22.01.</c:v>
                </c:pt>
                <c:pt idx="22">
                  <c:v>23.01.</c:v>
                </c:pt>
                <c:pt idx="23">
                  <c:v>24.01.</c:v>
                </c:pt>
                <c:pt idx="24">
                  <c:v>25.01.</c:v>
                </c:pt>
                <c:pt idx="25">
                  <c:v>26.01.</c:v>
                </c:pt>
                <c:pt idx="26">
                  <c:v>27.01.</c:v>
                </c:pt>
                <c:pt idx="27">
                  <c:v>28.01.</c:v>
                </c:pt>
                <c:pt idx="28">
                  <c:v>29.01.</c:v>
                </c:pt>
                <c:pt idx="29">
                  <c:v>30.01.</c:v>
                </c:pt>
                <c:pt idx="30">
                  <c:v>31.01.</c:v>
                </c:pt>
                <c:pt idx="31">
                  <c:v>01.02.</c:v>
                </c:pt>
                <c:pt idx="32">
                  <c:v>02.02.</c:v>
                </c:pt>
                <c:pt idx="33">
                  <c:v>03.02.</c:v>
                </c:pt>
                <c:pt idx="34">
                  <c:v>04.02.</c:v>
                </c:pt>
                <c:pt idx="35">
                  <c:v>05.02.</c:v>
                </c:pt>
                <c:pt idx="36">
                  <c:v>06.02.</c:v>
                </c:pt>
                <c:pt idx="37">
                  <c:v>07.02.</c:v>
                </c:pt>
                <c:pt idx="38">
                  <c:v>08.02.</c:v>
                </c:pt>
                <c:pt idx="39">
                  <c:v>09.02.</c:v>
                </c:pt>
                <c:pt idx="40">
                  <c:v>10.02.</c:v>
                </c:pt>
                <c:pt idx="41">
                  <c:v>11.02.</c:v>
                </c:pt>
                <c:pt idx="42">
                  <c:v>12.02.</c:v>
                </c:pt>
                <c:pt idx="43">
                  <c:v>13.02.</c:v>
                </c:pt>
                <c:pt idx="44">
                  <c:v>14.02.</c:v>
                </c:pt>
                <c:pt idx="45">
                  <c:v>15.02.</c:v>
                </c:pt>
                <c:pt idx="46">
                  <c:v>16.02.</c:v>
                </c:pt>
                <c:pt idx="47">
                  <c:v>17.02.</c:v>
                </c:pt>
                <c:pt idx="48">
                  <c:v>18.02.</c:v>
                </c:pt>
                <c:pt idx="49">
                  <c:v>19.02.</c:v>
                </c:pt>
                <c:pt idx="50">
                  <c:v>20.02.</c:v>
                </c:pt>
                <c:pt idx="51">
                  <c:v>21.02.</c:v>
                </c:pt>
                <c:pt idx="52">
                  <c:v>22.02.</c:v>
                </c:pt>
                <c:pt idx="53">
                  <c:v>23.02.</c:v>
                </c:pt>
                <c:pt idx="54">
                  <c:v>24.02.</c:v>
                </c:pt>
                <c:pt idx="55">
                  <c:v>25.02.</c:v>
                </c:pt>
                <c:pt idx="56">
                  <c:v>26.02.</c:v>
                </c:pt>
                <c:pt idx="57">
                  <c:v>27.02.</c:v>
                </c:pt>
                <c:pt idx="58">
                  <c:v>28.02.</c:v>
                </c:pt>
                <c:pt idx="59">
                  <c:v>01.03.</c:v>
                </c:pt>
                <c:pt idx="60">
                  <c:v>02.03.</c:v>
                </c:pt>
                <c:pt idx="61">
                  <c:v>03.03.</c:v>
                </c:pt>
                <c:pt idx="62">
                  <c:v>04.03.</c:v>
                </c:pt>
                <c:pt idx="63">
                  <c:v>05.03.</c:v>
                </c:pt>
                <c:pt idx="64">
                  <c:v>06.03.</c:v>
                </c:pt>
                <c:pt idx="65">
                  <c:v>07.03.</c:v>
                </c:pt>
                <c:pt idx="66">
                  <c:v>08.03.</c:v>
                </c:pt>
                <c:pt idx="67">
                  <c:v>09.03.</c:v>
                </c:pt>
                <c:pt idx="68">
                  <c:v>10.03.</c:v>
                </c:pt>
                <c:pt idx="69">
                  <c:v>11.03.</c:v>
                </c:pt>
                <c:pt idx="70">
                  <c:v>12.03.</c:v>
                </c:pt>
                <c:pt idx="71">
                  <c:v>13.03.</c:v>
                </c:pt>
                <c:pt idx="72">
                  <c:v>14.03.</c:v>
                </c:pt>
                <c:pt idx="73">
                  <c:v>15.03.</c:v>
                </c:pt>
                <c:pt idx="74">
                  <c:v>16.03.</c:v>
                </c:pt>
                <c:pt idx="75">
                  <c:v>17.03.</c:v>
                </c:pt>
                <c:pt idx="76">
                  <c:v>18.03.</c:v>
                </c:pt>
                <c:pt idx="77">
                  <c:v>19.03.</c:v>
                </c:pt>
                <c:pt idx="78">
                  <c:v>20.03.</c:v>
                </c:pt>
                <c:pt idx="79">
                  <c:v>21.03.</c:v>
                </c:pt>
                <c:pt idx="80">
                  <c:v>22.03.</c:v>
                </c:pt>
                <c:pt idx="81">
                  <c:v>23.03.</c:v>
                </c:pt>
                <c:pt idx="82">
                  <c:v>24.03.</c:v>
                </c:pt>
                <c:pt idx="83">
                  <c:v>25.03.</c:v>
                </c:pt>
                <c:pt idx="84">
                  <c:v>26.03.</c:v>
                </c:pt>
                <c:pt idx="85">
                  <c:v>27.03.</c:v>
                </c:pt>
                <c:pt idx="86">
                  <c:v>28.03.</c:v>
                </c:pt>
                <c:pt idx="87">
                  <c:v>29.03.</c:v>
                </c:pt>
                <c:pt idx="88">
                  <c:v>30.03.</c:v>
                </c:pt>
                <c:pt idx="89">
                  <c:v>31.03.</c:v>
                </c:pt>
                <c:pt idx="90">
                  <c:v>01.04.</c:v>
                </c:pt>
                <c:pt idx="91">
                  <c:v>02.04.</c:v>
                </c:pt>
                <c:pt idx="92">
                  <c:v>03.04.</c:v>
                </c:pt>
                <c:pt idx="93">
                  <c:v>04.04.</c:v>
                </c:pt>
                <c:pt idx="94">
                  <c:v>05.04.</c:v>
                </c:pt>
                <c:pt idx="95">
                  <c:v>06.04.</c:v>
                </c:pt>
                <c:pt idx="96">
                  <c:v>07.04.</c:v>
                </c:pt>
                <c:pt idx="97">
                  <c:v>08.04.</c:v>
                </c:pt>
                <c:pt idx="98">
                  <c:v>09.04.</c:v>
                </c:pt>
                <c:pt idx="99">
                  <c:v>10.04.</c:v>
                </c:pt>
                <c:pt idx="100">
                  <c:v>11.04.</c:v>
                </c:pt>
                <c:pt idx="101">
                  <c:v>12.04.</c:v>
                </c:pt>
                <c:pt idx="102">
                  <c:v>13.04.</c:v>
                </c:pt>
                <c:pt idx="103">
                  <c:v>14.04.</c:v>
                </c:pt>
                <c:pt idx="104">
                  <c:v>15.04.</c:v>
                </c:pt>
                <c:pt idx="105">
                  <c:v>16.04.</c:v>
                </c:pt>
                <c:pt idx="106">
                  <c:v>17.04.</c:v>
                </c:pt>
                <c:pt idx="107">
                  <c:v>18.04.</c:v>
                </c:pt>
                <c:pt idx="108">
                  <c:v>19.04.</c:v>
                </c:pt>
                <c:pt idx="109">
                  <c:v>20.04.</c:v>
                </c:pt>
                <c:pt idx="110">
                  <c:v>21.04.</c:v>
                </c:pt>
                <c:pt idx="111">
                  <c:v>22.04.</c:v>
                </c:pt>
                <c:pt idx="112">
                  <c:v>23.04.</c:v>
                </c:pt>
                <c:pt idx="113">
                  <c:v>24.04.</c:v>
                </c:pt>
                <c:pt idx="114">
                  <c:v>25.04.</c:v>
                </c:pt>
                <c:pt idx="115">
                  <c:v>26.04.</c:v>
                </c:pt>
                <c:pt idx="116">
                  <c:v>27.04.</c:v>
                </c:pt>
                <c:pt idx="117">
                  <c:v>28.04.</c:v>
                </c:pt>
                <c:pt idx="118">
                  <c:v>29.04.</c:v>
                </c:pt>
                <c:pt idx="119">
                  <c:v>30.04.</c:v>
                </c:pt>
                <c:pt idx="120">
                  <c:v>01.05.</c:v>
                </c:pt>
                <c:pt idx="121">
                  <c:v>02.05.</c:v>
                </c:pt>
                <c:pt idx="122">
                  <c:v>03.05.</c:v>
                </c:pt>
                <c:pt idx="123">
                  <c:v>04.05.</c:v>
                </c:pt>
                <c:pt idx="124">
                  <c:v>05.05.</c:v>
                </c:pt>
                <c:pt idx="125">
                  <c:v>06.05.</c:v>
                </c:pt>
                <c:pt idx="126">
                  <c:v>07.05.</c:v>
                </c:pt>
                <c:pt idx="127">
                  <c:v>08.05.</c:v>
                </c:pt>
                <c:pt idx="128">
                  <c:v>09.05.</c:v>
                </c:pt>
                <c:pt idx="129">
                  <c:v>10.05.</c:v>
                </c:pt>
                <c:pt idx="130">
                  <c:v>11.05.</c:v>
                </c:pt>
                <c:pt idx="131">
                  <c:v>12.05.</c:v>
                </c:pt>
                <c:pt idx="132">
                  <c:v>13.05.</c:v>
                </c:pt>
                <c:pt idx="133">
                  <c:v>14.05.</c:v>
                </c:pt>
                <c:pt idx="134">
                  <c:v>15.05.</c:v>
                </c:pt>
                <c:pt idx="135">
                  <c:v>16.05.</c:v>
                </c:pt>
                <c:pt idx="136">
                  <c:v>17.05.</c:v>
                </c:pt>
                <c:pt idx="137">
                  <c:v>18.05.</c:v>
                </c:pt>
                <c:pt idx="138">
                  <c:v>19.05.</c:v>
                </c:pt>
                <c:pt idx="139">
                  <c:v>20.05.</c:v>
                </c:pt>
                <c:pt idx="140">
                  <c:v>21.05.</c:v>
                </c:pt>
                <c:pt idx="141">
                  <c:v>22.05.</c:v>
                </c:pt>
                <c:pt idx="142">
                  <c:v>23.05.</c:v>
                </c:pt>
                <c:pt idx="143">
                  <c:v>24.05.</c:v>
                </c:pt>
                <c:pt idx="144">
                  <c:v>25.05.</c:v>
                </c:pt>
                <c:pt idx="145">
                  <c:v>26.05.</c:v>
                </c:pt>
                <c:pt idx="146">
                  <c:v>27.05.</c:v>
                </c:pt>
                <c:pt idx="147">
                  <c:v>28.05.</c:v>
                </c:pt>
                <c:pt idx="148">
                  <c:v>29.05.</c:v>
                </c:pt>
                <c:pt idx="149">
                  <c:v>30.05.</c:v>
                </c:pt>
                <c:pt idx="150">
                  <c:v>31.05.</c:v>
                </c:pt>
                <c:pt idx="151">
                  <c:v>01.06.</c:v>
                </c:pt>
                <c:pt idx="152">
                  <c:v>02.06.</c:v>
                </c:pt>
                <c:pt idx="153">
                  <c:v>03.06.</c:v>
                </c:pt>
                <c:pt idx="154">
                  <c:v>04.06.</c:v>
                </c:pt>
                <c:pt idx="155">
                  <c:v>05.06.</c:v>
                </c:pt>
                <c:pt idx="156">
                  <c:v>06.06.</c:v>
                </c:pt>
                <c:pt idx="157">
                  <c:v>07.06.</c:v>
                </c:pt>
                <c:pt idx="158">
                  <c:v>08.06.</c:v>
                </c:pt>
                <c:pt idx="159">
                  <c:v>09.06.</c:v>
                </c:pt>
                <c:pt idx="160">
                  <c:v>10.06.</c:v>
                </c:pt>
                <c:pt idx="161">
                  <c:v>11.06.</c:v>
                </c:pt>
                <c:pt idx="162">
                  <c:v>12.06.</c:v>
                </c:pt>
                <c:pt idx="163">
                  <c:v>13.06.</c:v>
                </c:pt>
                <c:pt idx="164">
                  <c:v>14.06.</c:v>
                </c:pt>
                <c:pt idx="165">
                  <c:v>15.06.</c:v>
                </c:pt>
                <c:pt idx="166">
                  <c:v>16.06.</c:v>
                </c:pt>
                <c:pt idx="167">
                  <c:v>17.06.</c:v>
                </c:pt>
                <c:pt idx="168">
                  <c:v>18.06.</c:v>
                </c:pt>
                <c:pt idx="169">
                  <c:v>19.06.</c:v>
                </c:pt>
                <c:pt idx="170">
                  <c:v>20.06.</c:v>
                </c:pt>
                <c:pt idx="171">
                  <c:v>21.06.</c:v>
                </c:pt>
                <c:pt idx="172">
                  <c:v>22.06.</c:v>
                </c:pt>
                <c:pt idx="173">
                  <c:v>23.06.</c:v>
                </c:pt>
                <c:pt idx="174">
                  <c:v>24.06.</c:v>
                </c:pt>
                <c:pt idx="175">
                  <c:v>25.06.</c:v>
                </c:pt>
                <c:pt idx="176">
                  <c:v>26.06.</c:v>
                </c:pt>
                <c:pt idx="177">
                  <c:v>27.06.</c:v>
                </c:pt>
                <c:pt idx="178">
                  <c:v>28.06.</c:v>
                </c:pt>
                <c:pt idx="179">
                  <c:v>29.06.</c:v>
                </c:pt>
                <c:pt idx="180">
                  <c:v>30.06.</c:v>
                </c:pt>
                <c:pt idx="181">
                  <c:v>01.07.</c:v>
                </c:pt>
                <c:pt idx="182">
                  <c:v>02.07.</c:v>
                </c:pt>
                <c:pt idx="183">
                  <c:v>03.07.</c:v>
                </c:pt>
                <c:pt idx="184">
                  <c:v>04.07.</c:v>
                </c:pt>
                <c:pt idx="185">
                  <c:v>05.07.</c:v>
                </c:pt>
                <c:pt idx="186">
                  <c:v>06.07.</c:v>
                </c:pt>
                <c:pt idx="187">
                  <c:v>07.07.</c:v>
                </c:pt>
                <c:pt idx="188">
                  <c:v>08.07.</c:v>
                </c:pt>
                <c:pt idx="189">
                  <c:v>09.07.</c:v>
                </c:pt>
                <c:pt idx="190">
                  <c:v>10.07.</c:v>
                </c:pt>
                <c:pt idx="191">
                  <c:v>11.07.</c:v>
                </c:pt>
                <c:pt idx="192">
                  <c:v>12.07.</c:v>
                </c:pt>
                <c:pt idx="193">
                  <c:v>13.07.</c:v>
                </c:pt>
                <c:pt idx="194">
                  <c:v>14.07.</c:v>
                </c:pt>
                <c:pt idx="195">
                  <c:v>15.07.</c:v>
                </c:pt>
                <c:pt idx="196">
                  <c:v>16.07.</c:v>
                </c:pt>
                <c:pt idx="197">
                  <c:v>17.07.</c:v>
                </c:pt>
                <c:pt idx="198">
                  <c:v>18.07.</c:v>
                </c:pt>
                <c:pt idx="199">
                  <c:v>19.07.</c:v>
                </c:pt>
                <c:pt idx="200">
                  <c:v>20.07.</c:v>
                </c:pt>
                <c:pt idx="201">
                  <c:v>21.07.</c:v>
                </c:pt>
                <c:pt idx="202">
                  <c:v>22.07.</c:v>
                </c:pt>
                <c:pt idx="203">
                  <c:v>23.07.</c:v>
                </c:pt>
                <c:pt idx="204">
                  <c:v>24.07.</c:v>
                </c:pt>
                <c:pt idx="205">
                  <c:v>25.07.</c:v>
                </c:pt>
                <c:pt idx="206">
                  <c:v>26.07.</c:v>
                </c:pt>
                <c:pt idx="207">
                  <c:v>27.07.</c:v>
                </c:pt>
                <c:pt idx="208">
                  <c:v>28.07.</c:v>
                </c:pt>
                <c:pt idx="209">
                  <c:v>29.07.</c:v>
                </c:pt>
                <c:pt idx="210">
                  <c:v>30.07.</c:v>
                </c:pt>
                <c:pt idx="211">
                  <c:v>31.07.</c:v>
                </c:pt>
                <c:pt idx="212">
                  <c:v>01.08.</c:v>
                </c:pt>
                <c:pt idx="213">
                  <c:v>02.08.</c:v>
                </c:pt>
                <c:pt idx="214">
                  <c:v>03.08.</c:v>
                </c:pt>
                <c:pt idx="215">
                  <c:v>04.08.</c:v>
                </c:pt>
                <c:pt idx="216">
                  <c:v>05.08.</c:v>
                </c:pt>
                <c:pt idx="217">
                  <c:v>06.08.</c:v>
                </c:pt>
                <c:pt idx="218">
                  <c:v>07.08.</c:v>
                </c:pt>
                <c:pt idx="219">
                  <c:v>08.08.</c:v>
                </c:pt>
                <c:pt idx="220">
                  <c:v>09.08.</c:v>
                </c:pt>
                <c:pt idx="221">
                  <c:v>10.08.</c:v>
                </c:pt>
                <c:pt idx="222">
                  <c:v>11.08.</c:v>
                </c:pt>
                <c:pt idx="223">
                  <c:v>12.08.</c:v>
                </c:pt>
                <c:pt idx="224">
                  <c:v>13.08.</c:v>
                </c:pt>
                <c:pt idx="225">
                  <c:v>14.08.</c:v>
                </c:pt>
                <c:pt idx="226">
                  <c:v>15.08.</c:v>
                </c:pt>
                <c:pt idx="227">
                  <c:v>16.08.</c:v>
                </c:pt>
                <c:pt idx="228">
                  <c:v>17.08.</c:v>
                </c:pt>
                <c:pt idx="229">
                  <c:v>18.08.</c:v>
                </c:pt>
                <c:pt idx="230">
                  <c:v>19.08.</c:v>
                </c:pt>
                <c:pt idx="231">
                  <c:v>20.08.</c:v>
                </c:pt>
                <c:pt idx="232">
                  <c:v>21.08.</c:v>
                </c:pt>
                <c:pt idx="233">
                  <c:v>22.08.</c:v>
                </c:pt>
                <c:pt idx="234">
                  <c:v>23.08.</c:v>
                </c:pt>
                <c:pt idx="235">
                  <c:v>24.08.</c:v>
                </c:pt>
                <c:pt idx="236">
                  <c:v>25.08.</c:v>
                </c:pt>
                <c:pt idx="237">
                  <c:v>26.08.</c:v>
                </c:pt>
                <c:pt idx="238">
                  <c:v>27.08.</c:v>
                </c:pt>
                <c:pt idx="239">
                  <c:v>28.08.</c:v>
                </c:pt>
                <c:pt idx="240">
                  <c:v>29.08.</c:v>
                </c:pt>
                <c:pt idx="241">
                  <c:v>30.08.</c:v>
                </c:pt>
                <c:pt idx="242">
                  <c:v>31.08.</c:v>
                </c:pt>
                <c:pt idx="243">
                  <c:v>01.09.</c:v>
                </c:pt>
                <c:pt idx="244">
                  <c:v>02.09.</c:v>
                </c:pt>
                <c:pt idx="245">
                  <c:v>03.09.</c:v>
                </c:pt>
                <c:pt idx="246">
                  <c:v>04.09.</c:v>
                </c:pt>
                <c:pt idx="247">
                  <c:v>05.09.</c:v>
                </c:pt>
                <c:pt idx="248">
                  <c:v>06.09.</c:v>
                </c:pt>
                <c:pt idx="249">
                  <c:v>07.09.</c:v>
                </c:pt>
                <c:pt idx="250">
                  <c:v>08.09.</c:v>
                </c:pt>
                <c:pt idx="251">
                  <c:v>09.09.</c:v>
                </c:pt>
                <c:pt idx="252">
                  <c:v>10.09.</c:v>
                </c:pt>
                <c:pt idx="253">
                  <c:v>11.09.</c:v>
                </c:pt>
                <c:pt idx="254">
                  <c:v>12.09.</c:v>
                </c:pt>
                <c:pt idx="255">
                  <c:v>13.09.</c:v>
                </c:pt>
                <c:pt idx="256">
                  <c:v>14.09.</c:v>
                </c:pt>
                <c:pt idx="257">
                  <c:v>15.09.</c:v>
                </c:pt>
                <c:pt idx="258">
                  <c:v>16.09.</c:v>
                </c:pt>
                <c:pt idx="259">
                  <c:v>17.09.</c:v>
                </c:pt>
                <c:pt idx="260">
                  <c:v>18.09.</c:v>
                </c:pt>
                <c:pt idx="261">
                  <c:v>19.09.</c:v>
                </c:pt>
                <c:pt idx="262">
                  <c:v>20.09.</c:v>
                </c:pt>
                <c:pt idx="263">
                  <c:v>21.09.</c:v>
                </c:pt>
                <c:pt idx="264">
                  <c:v>22.09.</c:v>
                </c:pt>
                <c:pt idx="265">
                  <c:v>23.09.</c:v>
                </c:pt>
                <c:pt idx="266">
                  <c:v>24.09.</c:v>
                </c:pt>
                <c:pt idx="267">
                  <c:v>25.09.</c:v>
                </c:pt>
                <c:pt idx="268">
                  <c:v>26.09.</c:v>
                </c:pt>
                <c:pt idx="269">
                  <c:v>27.09.</c:v>
                </c:pt>
                <c:pt idx="270">
                  <c:v>28.09.</c:v>
                </c:pt>
                <c:pt idx="271">
                  <c:v>29.09.</c:v>
                </c:pt>
                <c:pt idx="272">
                  <c:v>30.09.</c:v>
                </c:pt>
                <c:pt idx="273">
                  <c:v>01.10.</c:v>
                </c:pt>
                <c:pt idx="274">
                  <c:v>02.10.</c:v>
                </c:pt>
                <c:pt idx="275">
                  <c:v>03.10.</c:v>
                </c:pt>
                <c:pt idx="276">
                  <c:v>04.10.</c:v>
                </c:pt>
                <c:pt idx="277">
                  <c:v>05.10.</c:v>
                </c:pt>
                <c:pt idx="278">
                  <c:v>06.10.</c:v>
                </c:pt>
                <c:pt idx="279">
                  <c:v>07.10.</c:v>
                </c:pt>
                <c:pt idx="280">
                  <c:v>08.10.</c:v>
                </c:pt>
                <c:pt idx="281">
                  <c:v>09.10.</c:v>
                </c:pt>
                <c:pt idx="282">
                  <c:v>10.10.</c:v>
                </c:pt>
                <c:pt idx="283">
                  <c:v>11.10.</c:v>
                </c:pt>
                <c:pt idx="284">
                  <c:v>12.10.</c:v>
                </c:pt>
                <c:pt idx="285">
                  <c:v>13.10.</c:v>
                </c:pt>
                <c:pt idx="286">
                  <c:v>14.10.</c:v>
                </c:pt>
                <c:pt idx="287">
                  <c:v>15.10.</c:v>
                </c:pt>
                <c:pt idx="288">
                  <c:v>16.10.</c:v>
                </c:pt>
                <c:pt idx="289">
                  <c:v>17.10.</c:v>
                </c:pt>
                <c:pt idx="290">
                  <c:v>18.10.</c:v>
                </c:pt>
                <c:pt idx="291">
                  <c:v>19.10.</c:v>
                </c:pt>
                <c:pt idx="292">
                  <c:v>20.10.</c:v>
                </c:pt>
                <c:pt idx="293">
                  <c:v>21.10.</c:v>
                </c:pt>
                <c:pt idx="294">
                  <c:v>22.10.</c:v>
                </c:pt>
                <c:pt idx="295">
                  <c:v>23.10.</c:v>
                </c:pt>
                <c:pt idx="296">
                  <c:v>24.10.</c:v>
                </c:pt>
                <c:pt idx="297">
                  <c:v>25.10.</c:v>
                </c:pt>
                <c:pt idx="298">
                  <c:v>26.10.</c:v>
                </c:pt>
                <c:pt idx="299">
                  <c:v>27.10.</c:v>
                </c:pt>
                <c:pt idx="300">
                  <c:v>28.10.</c:v>
                </c:pt>
                <c:pt idx="301">
                  <c:v>29.10.</c:v>
                </c:pt>
                <c:pt idx="302">
                  <c:v>30.10.</c:v>
                </c:pt>
                <c:pt idx="303">
                  <c:v>31.10.</c:v>
                </c:pt>
                <c:pt idx="304">
                  <c:v>01.11.</c:v>
                </c:pt>
                <c:pt idx="305">
                  <c:v>02.11.</c:v>
                </c:pt>
                <c:pt idx="306">
                  <c:v>03.11.</c:v>
                </c:pt>
                <c:pt idx="307">
                  <c:v>04.11.</c:v>
                </c:pt>
                <c:pt idx="308">
                  <c:v>05.11.</c:v>
                </c:pt>
                <c:pt idx="309">
                  <c:v>06.11.</c:v>
                </c:pt>
                <c:pt idx="310">
                  <c:v>07.11.</c:v>
                </c:pt>
                <c:pt idx="311">
                  <c:v>08.11.</c:v>
                </c:pt>
                <c:pt idx="312">
                  <c:v>09.11.</c:v>
                </c:pt>
                <c:pt idx="313">
                  <c:v>10.11.</c:v>
                </c:pt>
                <c:pt idx="314">
                  <c:v>11.11.</c:v>
                </c:pt>
                <c:pt idx="315">
                  <c:v>12.11.</c:v>
                </c:pt>
                <c:pt idx="316">
                  <c:v>13.11.</c:v>
                </c:pt>
                <c:pt idx="317">
                  <c:v>14.11.</c:v>
                </c:pt>
                <c:pt idx="318">
                  <c:v>15.11.</c:v>
                </c:pt>
                <c:pt idx="319">
                  <c:v>16.11.</c:v>
                </c:pt>
                <c:pt idx="320">
                  <c:v>17.11.</c:v>
                </c:pt>
                <c:pt idx="321">
                  <c:v>18.11.</c:v>
                </c:pt>
                <c:pt idx="322">
                  <c:v>19.11.</c:v>
                </c:pt>
                <c:pt idx="323">
                  <c:v>20.11.</c:v>
                </c:pt>
                <c:pt idx="324">
                  <c:v>21.11.</c:v>
                </c:pt>
                <c:pt idx="325">
                  <c:v>22.11.</c:v>
                </c:pt>
                <c:pt idx="326">
                  <c:v>23.11.</c:v>
                </c:pt>
                <c:pt idx="327">
                  <c:v>24.11.</c:v>
                </c:pt>
                <c:pt idx="328">
                  <c:v>25.11.</c:v>
                </c:pt>
                <c:pt idx="329">
                  <c:v>26.11.</c:v>
                </c:pt>
                <c:pt idx="330">
                  <c:v>27.11.</c:v>
                </c:pt>
                <c:pt idx="331">
                  <c:v>28.11.</c:v>
                </c:pt>
                <c:pt idx="332">
                  <c:v>29.11.</c:v>
                </c:pt>
                <c:pt idx="333">
                  <c:v>30.11.</c:v>
                </c:pt>
                <c:pt idx="334">
                  <c:v>01.12.</c:v>
                </c:pt>
                <c:pt idx="335">
                  <c:v>02.12.</c:v>
                </c:pt>
                <c:pt idx="336">
                  <c:v>03.12.</c:v>
                </c:pt>
                <c:pt idx="337">
                  <c:v>04.12.</c:v>
                </c:pt>
                <c:pt idx="338">
                  <c:v>05.12.</c:v>
                </c:pt>
                <c:pt idx="339">
                  <c:v>06.12.</c:v>
                </c:pt>
                <c:pt idx="340">
                  <c:v>07.12.</c:v>
                </c:pt>
                <c:pt idx="341">
                  <c:v>08.12.</c:v>
                </c:pt>
                <c:pt idx="342">
                  <c:v>09.12.</c:v>
                </c:pt>
                <c:pt idx="343">
                  <c:v>10.12.</c:v>
                </c:pt>
                <c:pt idx="344">
                  <c:v>11.12.</c:v>
                </c:pt>
                <c:pt idx="345">
                  <c:v>12.12.</c:v>
                </c:pt>
                <c:pt idx="346">
                  <c:v>13.12.</c:v>
                </c:pt>
                <c:pt idx="347">
                  <c:v>14.12.</c:v>
                </c:pt>
                <c:pt idx="348">
                  <c:v>15.12.</c:v>
                </c:pt>
                <c:pt idx="349">
                  <c:v>16.12.</c:v>
                </c:pt>
                <c:pt idx="350">
                  <c:v>17.12.</c:v>
                </c:pt>
                <c:pt idx="351">
                  <c:v>18.12.</c:v>
                </c:pt>
                <c:pt idx="352">
                  <c:v>19.12.</c:v>
                </c:pt>
                <c:pt idx="353">
                  <c:v>20.12.</c:v>
                </c:pt>
                <c:pt idx="354">
                  <c:v>21.12.</c:v>
                </c:pt>
                <c:pt idx="355">
                  <c:v>22.12.</c:v>
                </c:pt>
                <c:pt idx="356">
                  <c:v>23.12.</c:v>
                </c:pt>
                <c:pt idx="357">
                  <c:v>24.12.</c:v>
                </c:pt>
                <c:pt idx="358">
                  <c:v>25.12.</c:v>
                </c:pt>
                <c:pt idx="359">
                  <c:v>26.12.</c:v>
                </c:pt>
                <c:pt idx="360">
                  <c:v>27.12.</c:v>
                </c:pt>
                <c:pt idx="361">
                  <c:v>28.12.</c:v>
                </c:pt>
                <c:pt idx="362">
                  <c:v>29.12.</c:v>
                </c:pt>
                <c:pt idx="363">
                  <c:v>30.12.</c:v>
                </c:pt>
                <c:pt idx="364">
                  <c:v>31.12.</c:v>
                </c:pt>
              </c:strCache>
            </c:strRef>
          </c:cat>
          <c:val>
            <c:numRef>
              <c:f>'Tab. für Graphik (365) '!$B$14:$B$378</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0-FBE2-4922-8897-E1D3AA878FB5}"/>
            </c:ext>
          </c:extLst>
        </c:ser>
        <c:ser>
          <c:idx val="1"/>
          <c:order val="1"/>
          <c:tx>
            <c:v>Polygon I: gleitendes Minimum (21-Tage-Intervall)</c:v>
          </c:tx>
          <c:spPr>
            <a:ln w="25400">
              <a:solidFill>
                <a:srgbClr val="FFFF00"/>
              </a:solidFill>
              <a:prstDash val="solid"/>
            </a:ln>
          </c:spPr>
          <c:marker>
            <c:symbol val="none"/>
          </c:marker>
          <c:cat>
            <c:strRef>
              <c:f>'Tab. für Graphik (365) '!$A$14:$A$378</c:f>
              <c:strCache>
                <c:ptCount val="365"/>
                <c:pt idx="0">
                  <c:v>01.01.</c:v>
                </c:pt>
                <c:pt idx="1">
                  <c:v>02.01.</c:v>
                </c:pt>
                <c:pt idx="2">
                  <c:v>03.01.</c:v>
                </c:pt>
                <c:pt idx="3">
                  <c:v>04.01.</c:v>
                </c:pt>
                <c:pt idx="4">
                  <c:v>05.01.</c:v>
                </c:pt>
                <c:pt idx="5">
                  <c:v>06.01.</c:v>
                </c:pt>
                <c:pt idx="6">
                  <c:v>07.01.</c:v>
                </c:pt>
                <c:pt idx="7">
                  <c:v>08.01.</c:v>
                </c:pt>
                <c:pt idx="8">
                  <c:v>09.01.</c:v>
                </c:pt>
                <c:pt idx="9">
                  <c:v>10.01.</c:v>
                </c:pt>
                <c:pt idx="10">
                  <c:v>11.01.</c:v>
                </c:pt>
                <c:pt idx="11">
                  <c:v>12.01.</c:v>
                </c:pt>
                <c:pt idx="12">
                  <c:v>13.01.</c:v>
                </c:pt>
                <c:pt idx="13">
                  <c:v>14.01.</c:v>
                </c:pt>
                <c:pt idx="14">
                  <c:v>15.01.</c:v>
                </c:pt>
                <c:pt idx="15">
                  <c:v>16.01.</c:v>
                </c:pt>
                <c:pt idx="16">
                  <c:v>17.01.</c:v>
                </c:pt>
                <c:pt idx="17">
                  <c:v>18.01.</c:v>
                </c:pt>
                <c:pt idx="18">
                  <c:v>19.01.</c:v>
                </c:pt>
                <c:pt idx="19">
                  <c:v>20.01.</c:v>
                </c:pt>
                <c:pt idx="20">
                  <c:v>21.01.</c:v>
                </c:pt>
                <c:pt idx="21">
                  <c:v>22.01.</c:v>
                </c:pt>
                <c:pt idx="22">
                  <c:v>23.01.</c:v>
                </c:pt>
                <c:pt idx="23">
                  <c:v>24.01.</c:v>
                </c:pt>
                <c:pt idx="24">
                  <c:v>25.01.</c:v>
                </c:pt>
                <c:pt idx="25">
                  <c:v>26.01.</c:v>
                </c:pt>
                <c:pt idx="26">
                  <c:v>27.01.</c:v>
                </c:pt>
                <c:pt idx="27">
                  <c:v>28.01.</c:v>
                </c:pt>
                <c:pt idx="28">
                  <c:v>29.01.</c:v>
                </c:pt>
                <c:pt idx="29">
                  <c:v>30.01.</c:v>
                </c:pt>
                <c:pt idx="30">
                  <c:v>31.01.</c:v>
                </c:pt>
                <c:pt idx="31">
                  <c:v>01.02.</c:v>
                </c:pt>
                <c:pt idx="32">
                  <c:v>02.02.</c:v>
                </c:pt>
                <c:pt idx="33">
                  <c:v>03.02.</c:v>
                </c:pt>
                <c:pt idx="34">
                  <c:v>04.02.</c:v>
                </c:pt>
                <c:pt idx="35">
                  <c:v>05.02.</c:v>
                </c:pt>
                <c:pt idx="36">
                  <c:v>06.02.</c:v>
                </c:pt>
                <c:pt idx="37">
                  <c:v>07.02.</c:v>
                </c:pt>
                <c:pt idx="38">
                  <c:v>08.02.</c:v>
                </c:pt>
                <c:pt idx="39">
                  <c:v>09.02.</c:v>
                </c:pt>
                <c:pt idx="40">
                  <c:v>10.02.</c:v>
                </c:pt>
                <c:pt idx="41">
                  <c:v>11.02.</c:v>
                </c:pt>
                <c:pt idx="42">
                  <c:v>12.02.</c:v>
                </c:pt>
                <c:pt idx="43">
                  <c:v>13.02.</c:v>
                </c:pt>
                <c:pt idx="44">
                  <c:v>14.02.</c:v>
                </c:pt>
                <c:pt idx="45">
                  <c:v>15.02.</c:v>
                </c:pt>
                <c:pt idx="46">
                  <c:v>16.02.</c:v>
                </c:pt>
                <c:pt idx="47">
                  <c:v>17.02.</c:v>
                </c:pt>
                <c:pt idx="48">
                  <c:v>18.02.</c:v>
                </c:pt>
                <c:pt idx="49">
                  <c:v>19.02.</c:v>
                </c:pt>
                <c:pt idx="50">
                  <c:v>20.02.</c:v>
                </c:pt>
                <c:pt idx="51">
                  <c:v>21.02.</c:v>
                </c:pt>
                <c:pt idx="52">
                  <c:v>22.02.</c:v>
                </c:pt>
                <c:pt idx="53">
                  <c:v>23.02.</c:v>
                </c:pt>
                <c:pt idx="54">
                  <c:v>24.02.</c:v>
                </c:pt>
                <c:pt idx="55">
                  <c:v>25.02.</c:v>
                </c:pt>
                <c:pt idx="56">
                  <c:v>26.02.</c:v>
                </c:pt>
                <c:pt idx="57">
                  <c:v>27.02.</c:v>
                </c:pt>
                <c:pt idx="58">
                  <c:v>28.02.</c:v>
                </c:pt>
                <c:pt idx="59">
                  <c:v>01.03.</c:v>
                </c:pt>
                <c:pt idx="60">
                  <c:v>02.03.</c:v>
                </c:pt>
                <c:pt idx="61">
                  <c:v>03.03.</c:v>
                </c:pt>
                <c:pt idx="62">
                  <c:v>04.03.</c:v>
                </c:pt>
                <c:pt idx="63">
                  <c:v>05.03.</c:v>
                </c:pt>
                <c:pt idx="64">
                  <c:v>06.03.</c:v>
                </c:pt>
                <c:pt idx="65">
                  <c:v>07.03.</c:v>
                </c:pt>
                <c:pt idx="66">
                  <c:v>08.03.</c:v>
                </c:pt>
                <c:pt idx="67">
                  <c:v>09.03.</c:v>
                </c:pt>
                <c:pt idx="68">
                  <c:v>10.03.</c:v>
                </c:pt>
                <c:pt idx="69">
                  <c:v>11.03.</c:v>
                </c:pt>
                <c:pt idx="70">
                  <c:v>12.03.</c:v>
                </c:pt>
                <c:pt idx="71">
                  <c:v>13.03.</c:v>
                </c:pt>
                <c:pt idx="72">
                  <c:v>14.03.</c:v>
                </c:pt>
                <c:pt idx="73">
                  <c:v>15.03.</c:v>
                </c:pt>
                <c:pt idx="74">
                  <c:v>16.03.</c:v>
                </c:pt>
                <c:pt idx="75">
                  <c:v>17.03.</c:v>
                </c:pt>
                <c:pt idx="76">
                  <c:v>18.03.</c:v>
                </c:pt>
                <c:pt idx="77">
                  <c:v>19.03.</c:v>
                </c:pt>
                <c:pt idx="78">
                  <c:v>20.03.</c:v>
                </c:pt>
                <c:pt idx="79">
                  <c:v>21.03.</c:v>
                </c:pt>
                <c:pt idx="80">
                  <c:v>22.03.</c:v>
                </c:pt>
                <c:pt idx="81">
                  <c:v>23.03.</c:v>
                </c:pt>
                <c:pt idx="82">
                  <c:v>24.03.</c:v>
                </c:pt>
                <c:pt idx="83">
                  <c:v>25.03.</c:v>
                </c:pt>
                <c:pt idx="84">
                  <c:v>26.03.</c:v>
                </c:pt>
                <c:pt idx="85">
                  <c:v>27.03.</c:v>
                </c:pt>
                <c:pt idx="86">
                  <c:v>28.03.</c:v>
                </c:pt>
                <c:pt idx="87">
                  <c:v>29.03.</c:v>
                </c:pt>
                <c:pt idx="88">
                  <c:v>30.03.</c:v>
                </c:pt>
                <c:pt idx="89">
                  <c:v>31.03.</c:v>
                </c:pt>
                <c:pt idx="90">
                  <c:v>01.04.</c:v>
                </c:pt>
                <c:pt idx="91">
                  <c:v>02.04.</c:v>
                </c:pt>
                <c:pt idx="92">
                  <c:v>03.04.</c:v>
                </c:pt>
                <c:pt idx="93">
                  <c:v>04.04.</c:v>
                </c:pt>
                <c:pt idx="94">
                  <c:v>05.04.</c:v>
                </c:pt>
                <c:pt idx="95">
                  <c:v>06.04.</c:v>
                </c:pt>
                <c:pt idx="96">
                  <c:v>07.04.</c:v>
                </c:pt>
                <c:pt idx="97">
                  <c:v>08.04.</c:v>
                </c:pt>
                <c:pt idx="98">
                  <c:v>09.04.</c:v>
                </c:pt>
                <c:pt idx="99">
                  <c:v>10.04.</c:v>
                </c:pt>
                <c:pt idx="100">
                  <c:v>11.04.</c:v>
                </c:pt>
                <c:pt idx="101">
                  <c:v>12.04.</c:v>
                </c:pt>
                <c:pt idx="102">
                  <c:v>13.04.</c:v>
                </c:pt>
                <c:pt idx="103">
                  <c:v>14.04.</c:v>
                </c:pt>
                <c:pt idx="104">
                  <c:v>15.04.</c:v>
                </c:pt>
                <c:pt idx="105">
                  <c:v>16.04.</c:v>
                </c:pt>
                <c:pt idx="106">
                  <c:v>17.04.</c:v>
                </c:pt>
                <c:pt idx="107">
                  <c:v>18.04.</c:v>
                </c:pt>
                <c:pt idx="108">
                  <c:v>19.04.</c:v>
                </c:pt>
                <c:pt idx="109">
                  <c:v>20.04.</c:v>
                </c:pt>
                <c:pt idx="110">
                  <c:v>21.04.</c:v>
                </c:pt>
                <c:pt idx="111">
                  <c:v>22.04.</c:v>
                </c:pt>
                <c:pt idx="112">
                  <c:v>23.04.</c:v>
                </c:pt>
                <c:pt idx="113">
                  <c:v>24.04.</c:v>
                </c:pt>
                <c:pt idx="114">
                  <c:v>25.04.</c:v>
                </c:pt>
                <c:pt idx="115">
                  <c:v>26.04.</c:v>
                </c:pt>
                <c:pt idx="116">
                  <c:v>27.04.</c:v>
                </c:pt>
                <c:pt idx="117">
                  <c:v>28.04.</c:v>
                </c:pt>
                <c:pt idx="118">
                  <c:v>29.04.</c:v>
                </c:pt>
                <c:pt idx="119">
                  <c:v>30.04.</c:v>
                </c:pt>
                <c:pt idx="120">
                  <c:v>01.05.</c:v>
                </c:pt>
                <c:pt idx="121">
                  <c:v>02.05.</c:v>
                </c:pt>
                <c:pt idx="122">
                  <c:v>03.05.</c:v>
                </c:pt>
                <c:pt idx="123">
                  <c:v>04.05.</c:v>
                </c:pt>
                <c:pt idx="124">
                  <c:v>05.05.</c:v>
                </c:pt>
                <c:pt idx="125">
                  <c:v>06.05.</c:v>
                </c:pt>
                <c:pt idx="126">
                  <c:v>07.05.</c:v>
                </c:pt>
                <c:pt idx="127">
                  <c:v>08.05.</c:v>
                </c:pt>
                <c:pt idx="128">
                  <c:v>09.05.</c:v>
                </c:pt>
                <c:pt idx="129">
                  <c:v>10.05.</c:v>
                </c:pt>
                <c:pt idx="130">
                  <c:v>11.05.</c:v>
                </c:pt>
                <c:pt idx="131">
                  <c:v>12.05.</c:v>
                </c:pt>
                <c:pt idx="132">
                  <c:v>13.05.</c:v>
                </c:pt>
                <c:pt idx="133">
                  <c:v>14.05.</c:v>
                </c:pt>
                <c:pt idx="134">
                  <c:v>15.05.</c:v>
                </c:pt>
                <c:pt idx="135">
                  <c:v>16.05.</c:v>
                </c:pt>
                <c:pt idx="136">
                  <c:v>17.05.</c:v>
                </c:pt>
                <c:pt idx="137">
                  <c:v>18.05.</c:v>
                </c:pt>
                <c:pt idx="138">
                  <c:v>19.05.</c:v>
                </c:pt>
                <c:pt idx="139">
                  <c:v>20.05.</c:v>
                </c:pt>
                <c:pt idx="140">
                  <c:v>21.05.</c:v>
                </c:pt>
                <c:pt idx="141">
                  <c:v>22.05.</c:v>
                </c:pt>
                <c:pt idx="142">
                  <c:v>23.05.</c:v>
                </c:pt>
                <c:pt idx="143">
                  <c:v>24.05.</c:v>
                </c:pt>
                <c:pt idx="144">
                  <c:v>25.05.</c:v>
                </c:pt>
                <c:pt idx="145">
                  <c:v>26.05.</c:v>
                </c:pt>
                <c:pt idx="146">
                  <c:v>27.05.</c:v>
                </c:pt>
                <c:pt idx="147">
                  <c:v>28.05.</c:v>
                </c:pt>
                <c:pt idx="148">
                  <c:v>29.05.</c:v>
                </c:pt>
                <c:pt idx="149">
                  <c:v>30.05.</c:v>
                </c:pt>
                <c:pt idx="150">
                  <c:v>31.05.</c:v>
                </c:pt>
                <c:pt idx="151">
                  <c:v>01.06.</c:v>
                </c:pt>
                <c:pt idx="152">
                  <c:v>02.06.</c:v>
                </c:pt>
                <c:pt idx="153">
                  <c:v>03.06.</c:v>
                </c:pt>
                <c:pt idx="154">
                  <c:v>04.06.</c:v>
                </c:pt>
                <c:pt idx="155">
                  <c:v>05.06.</c:v>
                </c:pt>
                <c:pt idx="156">
                  <c:v>06.06.</c:v>
                </c:pt>
                <c:pt idx="157">
                  <c:v>07.06.</c:v>
                </c:pt>
                <c:pt idx="158">
                  <c:v>08.06.</c:v>
                </c:pt>
                <c:pt idx="159">
                  <c:v>09.06.</c:v>
                </c:pt>
                <c:pt idx="160">
                  <c:v>10.06.</c:v>
                </c:pt>
                <c:pt idx="161">
                  <c:v>11.06.</c:v>
                </c:pt>
                <c:pt idx="162">
                  <c:v>12.06.</c:v>
                </c:pt>
                <c:pt idx="163">
                  <c:v>13.06.</c:v>
                </c:pt>
                <c:pt idx="164">
                  <c:v>14.06.</c:v>
                </c:pt>
                <c:pt idx="165">
                  <c:v>15.06.</c:v>
                </c:pt>
                <c:pt idx="166">
                  <c:v>16.06.</c:v>
                </c:pt>
                <c:pt idx="167">
                  <c:v>17.06.</c:v>
                </c:pt>
                <c:pt idx="168">
                  <c:v>18.06.</c:v>
                </c:pt>
                <c:pt idx="169">
                  <c:v>19.06.</c:v>
                </c:pt>
                <c:pt idx="170">
                  <c:v>20.06.</c:v>
                </c:pt>
                <c:pt idx="171">
                  <c:v>21.06.</c:v>
                </c:pt>
                <c:pt idx="172">
                  <c:v>22.06.</c:v>
                </c:pt>
                <c:pt idx="173">
                  <c:v>23.06.</c:v>
                </c:pt>
                <c:pt idx="174">
                  <c:v>24.06.</c:v>
                </c:pt>
                <c:pt idx="175">
                  <c:v>25.06.</c:v>
                </c:pt>
                <c:pt idx="176">
                  <c:v>26.06.</c:v>
                </c:pt>
                <c:pt idx="177">
                  <c:v>27.06.</c:v>
                </c:pt>
                <c:pt idx="178">
                  <c:v>28.06.</c:v>
                </c:pt>
                <c:pt idx="179">
                  <c:v>29.06.</c:v>
                </c:pt>
                <c:pt idx="180">
                  <c:v>30.06.</c:v>
                </c:pt>
                <c:pt idx="181">
                  <c:v>01.07.</c:v>
                </c:pt>
                <c:pt idx="182">
                  <c:v>02.07.</c:v>
                </c:pt>
                <c:pt idx="183">
                  <c:v>03.07.</c:v>
                </c:pt>
                <c:pt idx="184">
                  <c:v>04.07.</c:v>
                </c:pt>
                <c:pt idx="185">
                  <c:v>05.07.</c:v>
                </c:pt>
                <c:pt idx="186">
                  <c:v>06.07.</c:v>
                </c:pt>
                <c:pt idx="187">
                  <c:v>07.07.</c:v>
                </c:pt>
                <c:pt idx="188">
                  <c:v>08.07.</c:v>
                </c:pt>
                <c:pt idx="189">
                  <c:v>09.07.</c:v>
                </c:pt>
                <c:pt idx="190">
                  <c:v>10.07.</c:v>
                </c:pt>
                <c:pt idx="191">
                  <c:v>11.07.</c:v>
                </c:pt>
                <c:pt idx="192">
                  <c:v>12.07.</c:v>
                </c:pt>
                <c:pt idx="193">
                  <c:v>13.07.</c:v>
                </c:pt>
                <c:pt idx="194">
                  <c:v>14.07.</c:v>
                </c:pt>
                <c:pt idx="195">
                  <c:v>15.07.</c:v>
                </c:pt>
                <c:pt idx="196">
                  <c:v>16.07.</c:v>
                </c:pt>
                <c:pt idx="197">
                  <c:v>17.07.</c:v>
                </c:pt>
                <c:pt idx="198">
                  <c:v>18.07.</c:v>
                </c:pt>
                <c:pt idx="199">
                  <c:v>19.07.</c:v>
                </c:pt>
                <c:pt idx="200">
                  <c:v>20.07.</c:v>
                </c:pt>
                <c:pt idx="201">
                  <c:v>21.07.</c:v>
                </c:pt>
                <c:pt idx="202">
                  <c:v>22.07.</c:v>
                </c:pt>
                <c:pt idx="203">
                  <c:v>23.07.</c:v>
                </c:pt>
                <c:pt idx="204">
                  <c:v>24.07.</c:v>
                </c:pt>
                <c:pt idx="205">
                  <c:v>25.07.</c:v>
                </c:pt>
                <c:pt idx="206">
                  <c:v>26.07.</c:v>
                </c:pt>
                <c:pt idx="207">
                  <c:v>27.07.</c:v>
                </c:pt>
                <c:pt idx="208">
                  <c:v>28.07.</c:v>
                </c:pt>
                <c:pt idx="209">
                  <c:v>29.07.</c:v>
                </c:pt>
                <c:pt idx="210">
                  <c:v>30.07.</c:v>
                </c:pt>
                <c:pt idx="211">
                  <c:v>31.07.</c:v>
                </c:pt>
                <c:pt idx="212">
                  <c:v>01.08.</c:v>
                </c:pt>
                <c:pt idx="213">
                  <c:v>02.08.</c:v>
                </c:pt>
                <c:pt idx="214">
                  <c:v>03.08.</c:v>
                </c:pt>
                <c:pt idx="215">
                  <c:v>04.08.</c:v>
                </c:pt>
                <c:pt idx="216">
                  <c:v>05.08.</c:v>
                </c:pt>
                <c:pt idx="217">
                  <c:v>06.08.</c:v>
                </c:pt>
                <c:pt idx="218">
                  <c:v>07.08.</c:v>
                </c:pt>
                <c:pt idx="219">
                  <c:v>08.08.</c:v>
                </c:pt>
                <c:pt idx="220">
                  <c:v>09.08.</c:v>
                </c:pt>
                <c:pt idx="221">
                  <c:v>10.08.</c:v>
                </c:pt>
                <c:pt idx="222">
                  <c:v>11.08.</c:v>
                </c:pt>
                <c:pt idx="223">
                  <c:v>12.08.</c:v>
                </c:pt>
                <c:pt idx="224">
                  <c:v>13.08.</c:v>
                </c:pt>
                <c:pt idx="225">
                  <c:v>14.08.</c:v>
                </c:pt>
                <c:pt idx="226">
                  <c:v>15.08.</c:v>
                </c:pt>
                <c:pt idx="227">
                  <c:v>16.08.</c:v>
                </c:pt>
                <c:pt idx="228">
                  <c:v>17.08.</c:v>
                </c:pt>
                <c:pt idx="229">
                  <c:v>18.08.</c:v>
                </c:pt>
                <c:pt idx="230">
                  <c:v>19.08.</c:v>
                </c:pt>
                <c:pt idx="231">
                  <c:v>20.08.</c:v>
                </c:pt>
                <c:pt idx="232">
                  <c:v>21.08.</c:v>
                </c:pt>
                <c:pt idx="233">
                  <c:v>22.08.</c:v>
                </c:pt>
                <c:pt idx="234">
                  <c:v>23.08.</c:v>
                </c:pt>
                <c:pt idx="235">
                  <c:v>24.08.</c:v>
                </c:pt>
                <c:pt idx="236">
                  <c:v>25.08.</c:v>
                </c:pt>
                <c:pt idx="237">
                  <c:v>26.08.</c:v>
                </c:pt>
                <c:pt idx="238">
                  <c:v>27.08.</c:v>
                </c:pt>
                <c:pt idx="239">
                  <c:v>28.08.</c:v>
                </c:pt>
                <c:pt idx="240">
                  <c:v>29.08.</c:v>
                </c:pt>
                <c:pt idx="241">
                  <c:v>30.08.</c:v>
                </c:pt>
                <c:pt idx="242">
                  <c:v>31.08.</c:v>
                </c:pt>
                <c:pt idx="243">
                  <c:v>01.09.</c:v>
                </c:pt>
                <c:pt idx="244">
                  <c:v>02.09.</c:v>
                </c:pt>
                <c:pt idx="245">
                  <c:v>03.09.</c:v>
                </c:pt>
                <c:pt idx="246">
                  <c:v>04.09.</c:v>
                </c:pt>
                <c:pt idx="247">
                  <c:v>05.09.</c:v>
                </c:pt>
                <c:pt idx="248">
                  <c:v>06.09.</c:v>
                </c:pt>
                <c:pt idx="249">
                  <c:v>07.09.</c:v>
                </c:pt>
                <c:pt idx="250">
                  <c:v>08.09.</c:v>
                </c:pt>
                <c:pt idx="251">
                  <c:v>09.09.</c:v>
                </c:pt>
                <c:pt idx="252">
                  <c:v>10.09.</c:v>
                </c:pt>
                <c:pt idx="253">
                  <c:v>11.09.</c:v>
                </c:pt>
                <c:pt idx="254">
                  <c:v>12.09.</c:v>
                </c:pt>
                <c:pt idx="255">
                  <c:v>13.09.</c:v>
                </c:pt>
                <c:pt idx="256">
                  <c:v>14.09.</c:v>
                </c:pt>
                <c:pt idx="257">
                  <c:v>15.09.</c:v>
                </c:pt>
                <c:pt idx="258">
                  <c:v>16.09.</c:v>
                </c:pt>
                <c:pt idx="259">
                  <c:v>17.09.</c:v>
                </c:pt>
                <c:pt idx="260">
                  <c:v>18.09.</c:v>
                </c:pt>
                <c:pt idx="261">
                  <c:v>19.09.</c:v>
                </c:pt>
                <c:pt idx="262">
                  <c:v>20.09.</c:v>
                </c:pt>
                <c:pt idx="263">
                  <c:v>21.09.</c:v>
                </c:pt>
                <c:pt idx="264">
                  <c:v>22.09.</c:v>
                </c:pt>
                <c:pt idx="265">
                  <c:v>23.09.</c:v>
                </c:pt>
                <c:pt idx="266">
                  <c:v>24.09.</c:v>
                </c:pt>
                <c:pt idx="267">
                  <c:v>25.09.</c:v>
                </c:pt>
                <c:pt idx="268">
                  <c:v>26.09.</c:v>
                </c:pt>
                <c:pt idx="269">
                  <c:v>27.09.</c:v>
                </c:pt>
                <c:pt idx="270">
                  <c:v>28.09.</c:v>
                </c:pt>
                <c:pt idx="271">
                  <c:v>29.09.</c:v>
                </c:pt>
                <c:pt idx="272">
                  <c:v>30.09.</c:v>
                </c:pt>
                <c:pt idx="273">
                  <c:v>01.10.</c:v>
                </c:pt>
                <c:pt idx="274">
                  <c:v>02.10.</c:v>
                </c:pt>
                <c:pt idx="275">
                  <c:v>03.10.</c:v>
                </c:pt>
                <c:pt idx="276">
                  <c:v>04.10.</c:v>
                </c:pt>
                <c:pt idx="277">
                  <c:v>05.10.</c:v>
                </c:pt>
                <c:pt idx="278">
                  <c:v>06.10.</c:v>
                </c:pt>
                <c:pt idx="279">
                  <c:v>07.10.</c:v>
                </c:pt>
                <c:pt idx="280">
                  <c:v>08.10.</c:v>
                </c:pt>
                <c:pt idx="281">
                  <c:v>09.10.</c:v>
                </c:pt>
                <c:pt idx="282">
                  <c:v>10.10.</c:v>
                </c:pt>
                <c:pt idx="283">
                  <c:v>11.10.</c:v>
                </c:pt>
                <c:pt idx="284">
                  <c:v>12.10.</c:v>
                </c:pt>
                <c:pt idx="285">
                  <c:v>13.10.</c:v>
                </c:pt>
                <c:pt idx="286">
                  <c:v>14.10.</c:v>
                </c:pt>
                <c:pt idx="287">
                  <c:v>15.10.</c:v>
                </c:pt>
                <c:pt idx="288">
                  <c:v>16.10.</c:v>
                </c:pt>
                <c:pt idx="289">
                  <c:v>17.10.</c:v>
                </c:pt>
                <c:pt idx="290">
                  <c:v>18.10.</c:v>
                </c:pt>
                <c:pt idx="291">
                  <c:v>19.10.</c:v>
                </c:pt>
                <c:pt idx="292">
                  <c:v>20.10.</c:v>
                </c:pt>
                <c:pt idx="293">
                  <c:v>21.10.</c:v>
                </c:pt>
                <c:pt idx="294">
                  <c:v>22.10.</c:v>
                </c:pt>
                <c:pt idx="295">
                  <c:v>23.10.</c:v>
                </c:pt>
                <c:pt idx="296">
                  <c:v>24.10.</c:v>
                </c:pt>
                <c:pt idx="297">
                  <c:v>25.10.</c:v>
                </c:pt>
                <c:pt idx="298">
                  <c:v>26.10.</c:v>
                </c:pt>
                <c:pt idx="299">
                  <c:v>27.10.</c:v>
                </c:pt>
                <c:pt idx="300">
                  <c:v>28.10.</c:v>
                </c:pt>
                <c:pt idx="301">
                  <c:v>29.10.</c:v>
                </c:pt>
                <c:pt idx="302">
                  <c:v>30.10.</c:v>
                </c:pt>
                <c:pt idx="303">
                  <c:v>31.10.</c:v>
                </c:pt>
                <c:pt idx="304">
                  <c:v>01.11.</c:v>
                </c:pt>
                <c:pt idx="305">
                  <c:v>02.11.</c:v>
                </c:pt>
                <c:pt idx="306">
                  <c:v>03.11.</c:v>
                </c:pt>
                <c:pt idx="307">
                  <c:v>04.11.</c:v>
                </c:pt>
                <c:pt idx="308">
                  <c:v>05.11.</c:v>
                </c:pt>
                <c:pt idx="309">
                  <c:v>06.11.</c:v>
                </c:pt>
                <c:pt idx="310">
                  <c:v>07.11.</c:v>
                </c:pt>
                <c:pt idx="311">
                  <c:v>08.11.</c:v>
                </c:pt>
                <c:pt idx="312">
                  <c:v>09.11.</c:v>
                </c:pt>
                <c:pt idx="313">
                  <c:v>10.11.</c:v>
                </c:pt>
                <c:pt idx="314">
                  <c:v>11.11.</c:v>
                </c:pt>
                <c:pt idx="315">
                  <c:v>12.11.</c:v>
                </c:pt>
                <c:pt idx="316">
                  <c:v>13.11.</c:v>
                </c:pt>
                <c:pt idx="317">
                  <c:v>14.11.</c:v>
                </c:pt>
                <c:pt idx="318">
                  <c:v>15.11.</c:v>
                </c:pt>
                <c:pt idx="319">
                  <c:v>16.11.</c:v>
                </c:pt>
                <c:pt idx="320">
                  <c:v>17.11.</c:v>
                </c:pt>
                <c:pt idx="321">
                  <c:v>18.11.</c:v>
                </c:pt>
                <c:pt idx="322">
                  <c:v>19.11.</c:v>
                </c:pt>
                <c:pt idx="323">
                  <c:v>20.11.</c:v>
                </c:pt>
                <c:pt idx="324">
                  <c:v>21.11.</c:v>
                </c:pt>
                <c:pt idx="325">
                  <c:v>22.11.</c:v>
                </c:pt>
                <c:pt idx="326">
                  <c:v>23.11.</c:v>
                </c:pt>
                <c:pt idx="327">
                  <c:v>24.11.</c:v>
                </c:pt>
                <c:pt idx="328">
                  <c:v>25.11.</c:v>
                </c:pt>
                <c:pt idx="329">
                  <c:v>26.11.</c:v>
                </c:pt>
                <c:pt idx="330">
                  <c:v>27.11.</c:v>
                </c:pt>
                <c:pt idx="331">
                  <c:v>28.11.</c:v>
                </c:pt>
                <c:pt idx="332">
                  <c:v>29.11.</c:v>
                </c:pt>
                <c:pt idx="333">
                  <c:v>30.11.</c:v>
                </c:pt>
                <c:pt idx="334">
                  <c:v>01.12.</c:v>
                </c:pt>
                <c:pt idx="335">
                  <c:v>02.12.</c:v>
                </c:pt>
                <c:pt idx="336">
                  <c:v>03.12.</c:v>
                </c:pt>
                <c:pt idx="337">
                  <c:v>04.12.</c:v>
                </c:pt>
                <c:pt idx="338">
                  <c:v>05.12.</c:v>
                </c:pt>
                <c:pt idx="339">
                  <c:v>06.12.</c:v>
                </c:pt>
                <c:pt idx="340">
                  <c:v>07.12.</c:v>
                </c:pt>
                <c:pt idx="341">
                  <c:v>08.12.</c:v>
                </c:pt>
                <c:pt idx="342">
                  <c:v>09.12.</c:v>
                </c:pt>
                <c:pt idx="343">
                  <c:v>10.12.</c:v>
                </c:pt>
                <c:pt idx="344">
                  <c:v>11.12.</c:v>
                </c:pt>
                <c:pt idx="345">
                  <c:v>12.12.</c:v>
                </c:pt>
                <c:pt idx="346">
                  <c:v>13.12.</c:v>
                </c:pt>
                <c:pt idx="347">
                  <c:v>14.12.</c:v>
                </c:pt>
                <c:pt idx="348">
                  <c:v>15.12.</c:v>
                </c:pt>
                <c:pt idx="349">
                  <c:v>16.12.</c:v>
                </c:pt>
                <c:pt idx="350">
                  <c:v>17.12.</c:v>
                </c:pt>
                <c:pt idx="351">
                  <c:v>18.12.</c:v>
                </c:pt>
                <c:pt idx="352">
                  <c:v>19.12.</c:v>
                </c:pt>
                <c:pt idx="353">
                  <c:v>20.12.</c:v>
                </c:pt>
                <c:pt idx="354">
                  <c:v>21.12.</c:v>
                </c:pt>
                <c:pt idx="355">
                  <c:v>22.12.</c:v>
                </c:pt>
                <c:pt idx="356">
                  <c:v>23.12.</c:v>
                </c:pt>
                <c:pt idx="357">
                  <c:v>24.12.</c:v>
                </c:pt>
                <c:pt idx="358">
                  <c:v>25.12.</c:v>
                </c:pt>
                <c:pt idx="359">
                  <c:v>26.12.</c:v>
                </c:pt>
                <c:pt idx="360">
                  <c:v>27.12.</c:v>
                </c:pt>
                <c:pt idx="361">
                  <c:v>28.12.</c:v>
                </c:pt>
                <c:pt idx="362">
                  <c:v>29.12.</c:v>
                </c:pt>
                <c:pt idx="363">
                  <c:v>30.12.</c:v>
                </c:pt>
                <c:pt idx="364">
                  <c:v>31.12.</c:v>
                </c:pt>
              </c:strCache>
            </c:strRef>
          </c:cat>
          <c:val>
            <c:numRef>
              <c:f>'Tab. für Graphik (365) '!$C$14:$C$378</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1-FBE2-4922-8897-E1D3AA878FB5}"/>
            </c:ext>
          </c:extLst>
        </c:ser>
        <c:ser>
          <c:idx val="2"/>
          <c:order val="2"/>
          <c:tx>
            <c:v>Polygon II: 20 % über gleitendem Minimum</c:v>
          </c:tx>
          <c:spPr>
            <a:ln w="25400">
              <a:solidFill>
                <a:srgbClr val="FF0000"/>
              </a:solidFill>
              <a:prstDash val="solid"/>
            </a:ln>
          </c:spPr>
          <c:marker>
            <c:symbol val="none"/>
          </c:marker>
          <c:cat>
            <c:strRef>
              <c:f>'Tab. für Graphik (365) '!$A$14:$A$378</c:f>
              <c:strCache>
                <c:ptCount val="365"/>
                <c:pt idx="0">
                  <c:v>01.01.</c:v>
                </c:pt>
                <c:pt idx="1">
                  <c:v>02.01.</c:v>
                </c:pt>
                <c:pt idx="2">
                  <c:v>03.01.</c:v>
                </c:pt>
                <c:pt idx="3">
                  <c:v>04.01.</c:v>
                </c:pt>
                <c:pt idx="4">
                  <c:v>05.01.</c:v>
                </c:pt>
                <c:pt idx="5">
                  <c:v>06.01.</c:v>
                </c:pt>
                <c:pt idx="6">
                  <c:v>07.01.</c:v>
                </c:pt>
                <c:pt idx="7">
                  <c:v>08.01.</c:v>
                </c:pt>
                <c:pt idx="8">
                  <c:v>09.01.</c:v>
                </c:pt>
                <c:pt idx="9">
                  <c:v>10.01.</c:v>
                </c:pt>
                <c:pt idx="10">
                  <c:v>11.01.</c:v>
                </c:pt>
                <c:pt idx="11">
                  <c:v>12.01.</c:v>
                </c:pt>
                <c:pt idx="12">
                  <c:v>13.01.</c:v>
                </c:pt>
                <c:pt idx="13">
                  <c:v>14.01.</c:v>
                </c:pt>
                <c:pt idx="14">
                  <c:v>15.01.</c:v>
                </c:pt>
                <c:pt idx="15">
                  <c:v>16.01.</c:v>
                </c:pt>
                <c:pt idx="16">
                  <c:v>17.01.</c:v>
                </c:pt>
                <c:pt idx="17">
                  <c:v>18.01.</c:v>
                </c:pt>
                <c:pt idx="18">
                  <c:v>19.01.</c:v>
                </c:pt>
                <c:pt idx="19">
                  <c:v>20.01.</c:v>
                </c:pt>
                <c:pt idx="20">
                  <c:v>21.01.</c:v>
                </c:pt>
                <c:pt idx="21">
                  <c:v>22.01.</c:v>
                </c:pt>
                <c:pt idx="22">
                  <c:v>23.01.</c:v>
                </c:pt>
                <c:pt idx="23">
                  <c:v>24.01.</c:v>
                </c:pt>
                <c:pt idx="24">
                  <c:v>25.01.</c:v>
                </c:pt>
                <c:pt idx="25">
                  <c:v>26.01.</c:v>
                </c:pt>
                <c:pt idx="26">
                  <c:v>27.01.</c:v>
                </c:pt>
                <c:pt idx="27">
                  <c:v>28.01.</c:v>
                </c:pt>
                <c:pt idx="28">
                  <c:v>29.01.</c:v>
                </c:pt>
                <c:pt idx="29">
                  <c:v>30.01.</c:v>
                </c:pt>
                <c:pt idx="30">
                  <c:v>31.01.</c:v>
                </c:pt>
                <c:pt idx="31">
                  <c:v>01.02.</c:v>
                </c:pt>
                <c:pt idx="32">
                  <c:v>02.02.</c:v>
                </c:pt>
                <c:pt idx="33">
                  <c:v>03.02.</c:v>
                </c:pt>
                <c:pt idx="34">
                  <c:v>04.02.</c:v>
                </c:pt>
                <c:pt idx="35">
                  <c:v>05.02.</c:v>
                </c:pt>
                <c:pt idx="36">
                  <c:v>06.02.</c:v>
                </c:pt>
                <c:pt idx="37">
                  <c:v>07.02.</c:v>
                </c:pt>
                <c:pt idx="38">
                  <c:v>08.02.</c:v>
                </c:pt>
                <c:pt idx="39">
                  <c:v>09.02.</c:v>
                </c:pt>
                <c:pt idx="40">
                  <c:v>10.02.</c:v>
                </c:pt>
                <c:pt idx="41">
                  <c:v>11.02.</c:v>
                </c:pt>
                <c:pt idx="42">
                  <c:v>12.02.</c:v>
                </c:pt>
                <c:pt idx="43">
                  <c:v>13.02.</c:v>
                </c:pt>
                <c:pt idx="44">
                  <c:v>14.02.</c:v>
                </c:pt>
                <c:pt idx="45">
                  <c:v>15.02.</c:v>
                </c:pt>
                <c:pt idx="46">
                  <c:v>16.02.</c:v>
                </c:pt>
                <c:pt idx="47">
                  <c:v>17.02.</c:v>
                </c:pt>
                <c:pt idx="48">
                  <c:v>18.02.</c:v>
                </c:pt>
                <c:pt idx="49">
                  <c:v>19.02.</c:v>
                </c:pt>
                <c:pt idx="50">
                  <c:v>20.02.</c:v>
                </c:pt>
                <c:pt idx="51">
                  <c:v>21.02.</c:v>
                </c:pt>
                <c:pt idx="52">
                  <c:v>22.02.</c:v>
                </c:pt>
                <c:pt idx="53">
                  <c:v>23.02.</c:v>
                </c:pt>
                <c:pt idx="54">
                  <c:v>24.02.</c:v>
                </c:pt>
                <c:pt idx="55">
                  <c:v>25.02.</c:v>
                </c:pt>
                <c:pt idx="56">
                  <c:v>26.02.</c:v>
                </c:pt>
                <c:pt idx="57">
                  <c:v>27.02.</c:v>
                </c:pt>
                <c:pt idx="58">
                  <c:v>28.02.</c:v>
                </c:pt>
                <c:pt idx="59">
                  <c:v>01.03.</c:v>
                </c:pt>
                <c:pt idx="60">
                  <c:v>02.03.</c:v>
                </c:pt>
                <c:pt idx="61">
                  <c:v>03.03.</c:v>
                </c:pt>
                <c:pt idx="62">
                  <c:v>04.03.</c:v>
                </c:pt>
                <c:pt idx="63">
                  <c:v>05.03.</c:v>
                </c:pt>
                <c:pt idx="64">
                  <c:v>06.03.</c:v>
                </c:pt>
                <c:pt idx="65">
                  <c:v>07.03.</c:v>
                </c:pt>
                <c:pt idx="66">
                  <c:v>08.03.</c:v>
                </c:pt>
                <c:pt idx="67">
                  <c:v>09.03.</c:v>
                </c:pt>
                <c:pt idx="68">
                  <c:v>10.03.</c:v>
                </c:pt>
                <c:pt idx="69">
                  <c:v>11.03.</c:v>
                </c:pt>
                <c:pt idx="70">
                  <c:v>12.03.</c:v>
                </c:pt>
                <c:pt idx="71">
                  <c:v>13.03.</c:v>
                </c:pt>
                <c:pt idx="72">
                  <c:v>14.03.</c:v>
                </c:pt>
                <c:pt idx="73">
                  <c:v>15.03.</c:v>
                </c:pt>
                <c:pt idx="74">
                  <c:v>16.03.</c:v>
                </c:pt>
                <c:pt idx="75">
                  <c:v>17.03.</c:v>
                </c:pt>
                <c:pt idx="76">
                  <c:v>18.03.</c:v>
                </c:pt>
                <c:pt idx="77">
                  <c:v>19.03.</c:v>
                </c:pt>
                <c:pt idx="78">
                  <c:v>20.03.</c:v>
                </c:pt>
                <c:pt idx="79">
                  <c:v>21.03.</c:v>
                </c:pt>
                <c:pt idx="80">
                  <c:v>22.03.</c:v>
                </c:pt>
                <c:pt idx="81">
                  <c:v>23.03.</c:v>
                </c:pt>
                <c:pt idx="82">
                  <c:v>24.03.</c:v>
                </c:pt>
                <c:pt idx="83">
                  <c:v>25.03.</c:v>
                </c:pt>
                <c:pt idx="84">
                  <c:v>26.03.</c:v>
                </c:pt>
                <c:pt idx="85">
                  <c:v>27.03.</c:v>
                </c:pt>
                <c:pt idx="86">
                  <c:v>28.03.</c:v>
                </c:pt>
                <c:pt idx="87">
                  <c:v>29.03.</c:v>
                </c:pt>
                <c:pt idx="88">
                  <c:v>30.03.</c:v>
                </c:pt>
                <c:pt idx="89">
                  <c:v>31.03.</c:v>
                </c:pt>
                <c:pt idx="90">
                  <c:v>01.04.</c:v>
                </c:pt>
                <c:pt idx="91">
                  <c:v>02.04.</c:v>
                </c:pt>
                <c:pt idx="92">
                  <c:v>03.04.</c:v>
                </c:pt>
                <c:pt idx="93">
                  <c:v>04.04.</c:v>
                </c:pt>
                <c:pt idx="94">
                  <c:v>05.04.</c:v>
                </c:pt>
                <c:pt idx="95">
                  <c:v>06.04.</c:v>
                </c:pt>
                <c:pt idx="96">
                  <c:v>07.04.</c:v>
                </c:pt>
                <c:pt idx="97">
                  <c:v>08.04.</c:v>
                </c:pt>
                <c:pt idx="98">
                  <c:v>09.04.</c:v>
                </c:pt>
                <c:pt idx="99">
                  <c:v>10.04.</c:v>
                </c:pt>
                <c:pt idx="100">
                  <c:v>11.04.</c:v>
                </c:pt>
                <c:pt idx="101">
                  <c:v>12.04.</c:v>
                </c:pt>
                <c:pt idx="102">
                  <c:v>13.04.</c:v>
                </c:pt>
                <c:pt idx="103">
                  <c:v>14.04.</c:v>
                </c:pt>
                <c:pt idx="104">
                  <c:v>15.04.</c:v>
                </c:pt>
                <c:pt idx="105">
                  <c:v>16.04.</c:v>
                </c:pt>
                <c:pt idx="106">
                  <c:v>17.04.</c:v>
                </c:pt>
                <c:pt idx="107">
                  <c:v>18.04.</c:v>
                </c:pt>
                <c:pt idx="108">
                  <c:v>19.04.</c:v>
                </c:pt>
                <c:pt idx="109">
                  <c:v>20.04.</c:v>
                </c:pt>
                <c:pt idx="110">
                  <c:v>21.04.</c:v>
                </c:pt>
                <c:pt idx="111">
                  <c:v>22.04.</c:v>
                </c:pt>
                <c:pt idx="112">
                  <c:v>23.04.</c:v>
                </c:pt>
                <c:pt idx="113">
                  <c:v>24.04.</c:v>
                </c:pt>
                <c:pt idx="114">
                  <c:v>25.04.</c:v>
                </c:pt>
                <c:pt idx="115">
                  <c:v>26.04.</c:v>
                </c:pt>
                <c:pt idx="116">
                  <c:v>27.04.</c:v>
                </c:pt>
                <c:pt idx="117">
                  <c:v>28.04.</c:v>
                </c:pt>
                <c:pt idx="118">
                  <c:v>29.04.</c:v>
                </c:pt>
                <c:pt idx="119">
                  <c:v>30.04.</c:v>
                </c:pt>
                <c:pt idx="120">
                  <c:v>01.05.</c:v>
                </c:pt>
                <c:pt idx="121">
                  <c:v>02.05.</c:v>
                </c:pt>
                <c:pt idx="122">
                  <c:v>03.05.</c:v>
                </c:pt>
                <c:pt idx="123">
                  <c:v>04.05.</c:v>
                </c:pt>
                <c:pt idx="124">
                  <c:v>05.05.</c:v>
                </c:pt>
                <c:pt idx="125">
                  <c:v>06.05.</c:v>
                </c:pt>
                <c:pt idx="126">
                  <c:v>07.05.</c:v>
                </c:pt>
                <c:pt idx="127">
                  <c:v>08.05.</c:v>
                </c:pt>
                <c:pt idx="128">
                  <c:v>09.05.</c:v>
                </c:pt>
                <c:pt idx="129">
                  <c:v>10.05.</c:v>
                </c:pt>
                <c:pt idx="130">
                  <c:v>11.05.</c:v>
                </c:pt>
                <c:pt idx="131">
                  <c:v>12.05.</c:v>
                </c:pt>
                <c:pt idx="132">
                  <c:v>13.05.</c:v>
                </c:pt>
                <c:pt idx="133">
                  <c:v>14.05.</c:v>
                </c:pt>
                <c:pt idx="134">
                  <c:v>15.05.</c:v>
                </c:pt>
                <c:pt idx="135">
                  <c:v>16.05.</c:v>
                </c:pt>
                <c:pt idx="136">
                  <c:v>17.05.</c:v>
                </c:pt>
                <c:pt idx="137">
                  <c:v>18.05.</c:v>
                </c:pt>
                <c:pt idx="138">
                  <c:v>19.05.</c:v>
                </c:pt>
                <c:pt idx="139">
                  <c:v>20.05.</c:v>
                </c:pt>
                <c:pt idx="140">
                  <c:v>21.05.</c:v>
                </c:pt>
                <c:pt idx="141">
                  <c:v>22.05.</c:v>
                </c:pt>
                <c:pt idx="142">
                  <c:v>23.05.</c:v>
                </c:pt>
                <c:pt idx="143">
                  <c:v>24.05.</c:v>
                </c:pt>
                <c:pt idx="144">
                  <c:v>25.05.</c:v>
                </c:pt>
                <c:pt idx="145">
                  <c:v>26.05.</c:v>
                </c:pt>
                <c:pt idx="146">
                  <c:v>27.05.</c:v>
                </c:pt>
                <c:pt idx="147">
                  <c:v>28.05.</c:v>
                </c:pt>
                <c:pt idx="148">
                  <c:v>29.05.</c:v>
                </c:pt>
                <c:pt idx="149">
                  <c:v>30.05.</c:v>
                </c:pt>
                <c:pt idx="150">
                  <c:v>31.05.</c:v>
                </c:pt>
                <c:pt idx="151">
                  <c:v>01.06.</c:v>
                </c:pt>
                <c:pt idx="152">
                  <c:v>02.06.</c:v>
                </c:pt>
                <c:pt idx="153">
                  <c:v>03.06.</c:v>
                </c:pt>
                <c:pt idx="154">
                  <c:v>04.06.</c:v>
                </c:pt>
                <c:pt idx="155">
                  <c:v>05.06.</c:v>
                </c:pt>
                <c:pt idx="156">
                  <c:v>06.06.</c:v>
                </c:pt>
                <c:pt idx="157">
                  <c:v>07.06.</c:v>
                </c:pt>
                <c:pt idx="158">
                  <c:v>08.06.</c:v>
                </c:pt>
                <c:pt idx="159">
                  <c:v>09.06.</c:v>
                </c:pt>
                <c:pt idx="160">
                  <c:v>10.06.</c:v>
                </c:pt>
                <c:pt idx="161">
                  <c:v>11.06.</c:v>
                </c:pt>
                <c:pt idx="162">
                  <c:v>12.06.</c:v>
                </c:pt>
                <c:pt idx="163">
                  <c:v>13.06.</c:v>
                </c:pt>
                <c:pt idx="164">
                  <c:v>14.06.</c:v>
                </c:pt>
                <c:pt idx="165">
                  <c:v>15.06.</c:v>
                </c:pt>
                <c:pt idx="166">
                  <c:v>16.06.</c:v>
                </c:pt>
                <c:pt idx="167">
                  <c:v>17.06.</c:v>
                </c:pt>
                <c:pt idx="168">
                  <c:v>18.06.</c:v>
                </c:pt>
                <c:pt idx="169">
                  <c:v>19.06.</c:v>
                </c:pt>
                <c:pt idx="170">
                  <c:v>20.06.</c:v>
                </c:pt>
                <c:pt idx="171">
                  <c:v>21.06.</c:v>
                </c:pt>
                <c:pt idx="172">
                  <c:v>22.06.</c:v>
                </c:pt>
                <c:pt idx="173">
                  <c:v>23.06.</c:v>
                </c:pt>
                <c:pt idx="174">
                  <c:v>24.06.</c:v>
                </c:pt>
                <c:pt idx="175">
                  <c:v>25.06.</c:v>
                </c:pt>
                <c:pt idx="176">
                  <c:v>26.06.</c:v>
                </c:pt>
                <c:pt idx="177">
                  <c:v>27.06.</c:v>
                </c:pt>
                <c:pt idx="178">
                  <c:v>28.06.</c:v>
                </c:pt>
                <c:pt idx="179">
                  <c:v>29.06.</c:v>
                </c:pt>
                <c:pt idx="180">
                  <c:v>30.06.</c:v>
                </c:pt>
                <c:pt idx="181">
                  <c:v>01.07.</c:v>
                </c:pt>
                <c:pt idx="182">
                  <c:v>02.07.</c:v>
                </c:pt>
                <c:pt idx="183">
                  <c:v>03.07.</c:v>
                </c:pt>
                <c:pt idx="184">
                  <c:v>04.07.</c:v>
                </c:pt>
                <c:pt idx="185">
                  <c:v>05.07.</c:v>
                </c:pt>
                <c:pt idx="186">
                  <c:v>06.07.</c:v>
                </c:pt>
                <c:pt idx="187">
                  <c:v>07.07.</c:v>
                </c:pt>
                <c:pt idx="188">
                  <c:v>08.07.</c:v>
                </c:pt>
                <c:pt idx="189">
                  <c:v>09.07.</c:v>
                </c:pt>
                <c:pt idx="190">
                  <c:v>10.07.</c:v>
                </c:pt>
                <c:pt idx="191">
                  <c:v>11.07.</c:v>
                </c:pt>
                <c:pt idx="192">
                  <c:v>12.07.</c:v>
                </c:pt>
                <c:pt idx="193">
                  <c:v>13.07.</c:v>
                </c:pt>
                <c:pt idx="194">
                  <c:v>14.07.</c:v>
                </c:pt>
                <c:pt idx="195">
                  <c:v>15.07.</c:v>
                </c:pt>
                <c:pt idx="196">
                  <c:v>16.07.</c:v>
                </c:pt>
                <c:pt idx="197">
                  <c:v>17.07.</c:v>
                </c:pt>
                <c:pt idx="198">
                  <c:v>18.07.</c:v>
                </c:pt>
                <c:pt idx="199">
                  <c:v>19.07.</c:v>
                </c:pt>
                <c:pt idx="200">
                  <c:v>20.07.</c:v>
                </c:pt>
                <c:pt idx="201">
                  <c:v>21.07.</c:v>
                </c:pt>
                <c:pt idx="202">
                  <c:v>22.07.</c:v>
                </c:pt>
                <c:pt idx="203">
                  <c:v>23.07.</c:v>
                </c:pt>
                <c:pt idx="204">
                  <c:v>24.07.</c:v>
                </c:pt>
                <c:pt idx="205">
                  <c:v>25.07.</c:v>
                </c:pt>
                <c:pt idx="206">
                  <c:v>26.07.</c:v>
                </c:pt>
                <c:pt idx="207">
                  <c:v>27.07.</c:v>
                </c:pt>
                <c:pt idx="208">
                  <c:v>28.07.</c:v>
                </c:pt>
                <c:pt idx="209">
                  <c:v>29.07.</c:v>
                </c:pt>
                <c:pt idx="210">
                  <c:v>30.07.</c:v>
                </c:pt>
                <c:pt idx="211">
                  <c:v>31.07.</c:v>
                </c:pt>
                <c:pt idx="212">
                  <c:v>01.08.</c:v>
                </c:pt>
                <c:pt idx="213">
                  <c:v>02.08.</c:v>
                </c:pt>
                <c:pt idx="214">
                  <c:v>03.08.</c:v>
                </c:pt>
                <c:pt idx="215">
                  <c:v>04.08.</c:v>
                </c:pt>
                <c:pt idx="216">
                  <c:v>05.08.</c:v>
                </c:pt>
                <c:pt idx="217">
                  <c:v>06.08.</c:v>
                </c:pt>
                <c:pt idx="218">
                  <c:v>07.08.</c:v>
                </c:pt>
                <c:pt idx="219">
                  <c:v>08.08.</c:v>
                </c:pt>
                <c:pt idx="220">
                  <c:v>09.08.</c:v>
                </c:pt>
                <c:pt idx="221">
                  <c:v>10.08.</c:v>
                </c:pt>
                <c:pt idx="222">
                  <c:v>11.08.</c:v>
                </c:pt>
                <c:pt idx="223">
                  <c:v>12.08.</c:v>
                </c:pt>
                <c:pt idx="224">
                  <c:v>13.08.</c:v>
                </c:pt>
                <c:pt idx="225">
                  <c:v>14.08.</c:v>
                </c:pt>
                <c:pt idx="226">
                  <c:v>15.08.</c:v>
                </c:pt>
                <c:pt idx="227">
                  <c:v>16.08.</c:v>
                </c:pt>
                <c:pt idx="228">
                  <c:v>17.08.</c:v>
                </c:pt>
                <c:pt idx="229">
                  <c:v>18.08.</c:v>
                </c:pt>
                <c:pt idx="230">
                  <c:v>19.08.</c:v>
                </c:pt>
                <c:pt idx="231">
                  <c:v>20.08.</c:v>
                </c:pt>
                <c:pt idx="232">
                  <c:v>21.08.</c:v>
                </c:pt>
                <c:pt idx="233">
                  <c:v>22.08.</c:v>
                </c:pt>
                <c:pt idx="234">
                  <c:v>23.08.</c:v>
                </c:pt>
                <c:pt idx="235">
                  <c:v>24.08.</c:v>
                </c:pt>
                <c:pt idx="236">
                  <c:v>25.08.</c:v>
                </c:pt>
                <c:pt idx="237">
                  <c:v>26.08.</c:v>
                </c:pt>
                <c:pt idx="238">
                  <c:v>27.08.</c:v>
                </c:pt>
                <c:pt idx="239">
                  <c:v>28.08.</c:v>
                </c:pt>
                <c:pt idx="240">
                  <c:v>29.08.</c:v>
                </c:pt>
                <c:pt idx="241">
                  <c:v>30.08.</c:v>
                </c:pt>
                <c:pt idx="242">
                  <c:v>31.08.</c:v>
                </c:pt>
                <c:pt idx="243">
                  <c:v>01.09.</c:v>
                </c:pt>
                <c:pt idx="244">
                  <c:v>02.09.</c:v>
                </c:pt>
                <c:pt idx="245">
                  <c:v>03.09.</c:v>
                </c:pt>
                <c:pt idx="246">
                  <c:v>04.09.</c:v>
                </c:pt>
                <c:pt idx="247">
                  <c:v>05.09.</c:v>
                </c:pt>
                <c:pt idx="248">
                  <c:v>06.09.</c:v>
                </c:pt>
                <c:pt idx="249">
                  <c:v>07.09.</c:v>
                </c:pt>
                <c:pt idx="250">
                  <c:v>08.09.</c:v>
                </c:pt>
                <c:pt idx="251">
                  <c:v>09.09.</c:v>
                </c:pt>
                <c:pt idx="252">
                  <c:v>10.09.</c:v>
                </c:pt>
                <c:pt idx="253">
                  <c:v>11.09.</c:v>
                </c:pt>
                <c:pt idx="254">
                  <c:v>12.09.</c:v>
                </c:pt>
                <c:pt idx="255">
                  <c:v>13.09.</c:v>
                </c:pt>
                <c:pt idx="256">
                  <c:v>14.09.</c:v>
                </c:pt>
                <c:pt idx="257">
                  <c:v>15.09.</c:v>
                </c:pt>
                <c:pt idx="258">
                  <c:v>16.09.</c:v>
                </c:pt>
                <c:pt idx="259">
                  <c:v>17.09.</c:v>
                </c:pt>
                <c:pt idx="260">
                  <c:v>18.09.</c:v>
                </c:pt>
                <c:pt idx="261">
                  <c:v>19.09.</c:v>
                </c:pt>
                <c:pt idx="262">
                  <c:v>20.09.</c:v>
                </c:pt>
                <c:pt idx="263">
                  <c:v>21.09.</c:v>
                </c:pt>
                <c:pt idx="264">
                  <c:v>22.09.</c:v>
                </c:pt>
                <c:pt idx="265">
                  <c:v>23.09.</c:v>
                </c:pt>
                <c:pt idx="266">
                  <c:v>24.09.</c:v>
                </c:pt>
                <c:pt idx="267">
                  <c:v>25.09.</c:v>
                </c:pt>
                <c:pt idx="268">
                  <c:v>26.09.</c:v>
                </c:pt>
                <c:pt idx="269">
                  <c:v>27.09.</c:v>
                </c:pt>
                <c:pt idx="270">
                  <c:v>28.09.</c:v>
                </c:pt>
                <c:pt idx="271">
                  <c:v>29.09.</c:v>
                </c:pt>
                <c:pt idx="272">
                  <c:v>30.09.</c:v>
                </c:pt>
                <c:pt idx="273">
                  <c:v>01.10.</c:v>
                </c:pt>
                <c:pt idx="274">
                  <c:v>02.10.</c:v>
                </c:pt>
                <c:pt idx="275">
                  <c:v>03.10.</c:v>
                </c:pt>
                <c:pt idx="276">
                  <c:v>04.10.</c:v>
                </c:pt>
                <c:pt idx="277">
                  <c:v>05.10.</c:v>
                </c:pt>
                <c:pt idx="278">
                  <c:v>06.10.</c:v>
                </c:pt>
                <c:pt idx="279">
                  <c:v>07.10.</c:v>
                </c:pt>
                <c:pt idx="280">
                  <c:v>08.10.</c:v>
                </c:pt>
                <c:pt idx="281">
                  <c:v>09.10.</c:v>
                </c:pt>
                <c:pt idx="282">
                  <c:v>10.10.</c:v>
                </c:pt>
                <c:pt idx="283">
                  <c:v>11.10.</c:v>
                </c:pt>
                <c:pt idx="284">
                  <c:v>12.10.</c:v>
                </c:pt>
                <c:pt idx="285">
                  <c:v>13.10.</c:v>
                </c:pt>
                <c:pt idx="286">
                  <c:v>14.10.</c:v>
                </c:pt>
                <c:pt idx="287">
                  <c:v>15.10.</c:v>
                </c:pt>
                <c:pt idx="288">
                  <c:v>16.10.</c:v>
                </c:pt>
                <c:pt idx="289">
                  <c:v>17.10.</c:v>
                </c:pt>
                <c:pt idx="290">
                  <c:v>18.10.</c:v>
                </c:pt>
                <c:pt idx="291">
                  <c:v>19.10.</c:v>
                </c:pt>
                <c:pt idx="292">
                  <c:v>20.10.</c:v>
                </c:pt>
                <c:pt idx="293">
                  <c:v>21.10.</c:v>
                </c:pt>
                <c:pt idx="294">
                  <c:v>22.10.</c:v>
                </c:pt>
                <c:pt idx="295">
                  <c:v>23.10.</c:v>
                </c:pt>
                <c:pt idx="296">
                  <c:v>24.10.</c:v>
                </c:pt>
                <c:pt idx="297">
                  <c:v>25.10.</c:v>
                </c:pt>
                <c:pt idx="298">
                  <c:v>26.10.</c:v>
                </c:pt>
                <c:pt idx="299">
                  <c:v>27.10.</c:v>
                </c:pt>
                <c:pt idx="300">
                  <c:v>28.10.</c:v>
                </c:pt>
                <c:pt idx="301">
                  <c:v>29.10.</c:v>
                </c:pt>
                <c:pt idx="302">
                  <c:v>30.10.</c:v>
                </c:pt>
                <c:pt idx="303">
                  <c:v>31.10.</c:v>
                </c:pt>
                <c:pt idx="304">
                  <c:v>01.11.</c:v>
                </c:pt>
                <c:pt idx="305">
                  <c:v>02.11.</c:v>
                </c:pt>
                <c:pt idx="306">
                  <c:v>03.11.</c:v>
                </c:pt>
                <c:pt idx="307">
                  <c:v>04.11.</c:v>
                </c:pt>
                <c:pt idx="308">
                  <c:v>05.11.</c:v>
                </c:pt>
                <c:pt idx="309">
                  <c:v>06.11.</c:v>
                </c:pt>
                <c:pt idx="310">
                  <c:v>07.11.</c:v>
                </c:pt>
                <c:pt idx="311">
                  <c:v>08.11.</c:v>
                </c:pt>
                <c:pt idx="312">
                  <c:v>09.11.</c:v>
                </c:pt>
                <c:pt idx="313">
                  <c:v>10.11.</c:v>
                </c:pt>
                <c:pt idx="314">
                  <c:v>11.11.</c:v>
                </c:pt>
                <c:pt idx="315">
                  <c:v>12.11.</c:v>
                </c:pt>
                <c:pt idx="316">
                  <c:v>13.11.</c:v>
                </c:pt>
                <c:pt idx="317">
                  <c:v>14.11.</c:v>
                </c:pt>
                <c:pt idx="318">
                  <c:v>15.11.</c:v>
                </c:pt>
                <c:pt idx="319">
                  <c:v>16.11.</c:v>
                </c:pt>
                <c:pt idx="320">
                  <c:v>17.11.</c:v>
                </c:pt>
                <c:pt idx="321">
                  <c:v>18.11.</c:v>
                </c:pt>
                <c:pt idx="322">
                  <c:v>19.11.</c:v>
                </c:pt>
                <c:pt idx="323">
                  <c:v>20.11.</c:v>
                </c:pt>
                <c:pt idx="324">
                  <c:v>21.11.</c:v>
                </c:pt>
                <c:pt idx="325">
                  <c:v>22.11.</c:v>
                </c:pt>
                <c:pt idx="326">
                  <c:v>23.11.</c:v>
                </c:pt>
                <c:pt idx="327">
                  <c:v>24.11.</c:v>
                </c:pt>
                <c:pt idx="328">
                  <c:v>25.11.</c:v>
                </c:pt>
                <c:pt idx="329">
                  <c:v>26.11.</c:v>
                </c:pt>
                <c:pt idx="330">
                  <c:v>27.11.</c:v>
                </c:pt>
                <c:pt idx="331">
                  <c:v>28.11.</c:v>
                </c:pt>
                <c:pt idx="332">
                  <c:v>29.11.</c:v>
                </c:pt>
                <c:pt idx="333">
                  <c:v>30.11.</c:v>
                </c:pt>
                <c:pt idx="334">
                  <c:v>01.12.</c:v>
                </c:pt>
                <c:pt idx="335">
                  <c:v>02.12.</c:v>
                </c:pt>
                <c:pt idx="336">
                  <c:v>03.12.</c:v>
                </c:pt>
                <c:pt idx="337">
                  <c:v>04.12.</c:v>
                </c:pt>
                <c:pt idx="338">
                  <c:v>05.12.</c:v>
                </c:pt>
                <c:pt idx="339">
                  <c:v>06.12.</c:v>
                </c:pt>
                <c:pt idx="340">
                  <c:v>07.12.</c:v>
                </c:pt>
                <c:pt idx="341">
                  <c:v>08.12.</c:v>
                </c:pt>
                <c:pt idx="342">
                  <c:v>09.12.</c:v>
                </c:pt>
                <c:pt idx="343">
                  <c:v>10.12.</c:v>
                </c:pt>
                <c:pt idx="344">
                  <c:v>11.12.</c:v>
                </c:pt>
                <c:pt idx="345">
                  <c:v>12.12.</c:v>
                </c:pt>
                <c:pt idx="346">
                  <c:v>13.12.</c:v>
                </c:pt>
                <c:pt idx="347">
                  <c:v>14.12.</c:v>
                </c:pt>
                <c:pt idx="348">
                  <c:v>15.12.</c:v>
                </c:pt>
                <c:pt idx="349">
                  <c:v>16.12.</c:v>
                </c:pt>
                <c:pt idx="350">
                  <c:v>17.12.</c:v>
                </c:pt>
                <c:pt idx="351">
                  <c:v>18.12.</c:v>
                </c:pt>
                <c:pt idx="352">
                  <c:v>19.12.</c:v>
                </c:pt>
                <c:pt idx="353">
                  <c:v>20.12.</c:v>
                </c:pt>
                <c:pt idx="354">
                  <c:v>21.12.</c:v>
                </c:pt>
                <c:pt idx="355">
                  <c:v>22.12.</c:v>
                </c:pt>
                <c:pt idx="356">
                  <c:v>23.12.</c:v>
                </c:pt>
                <c:pt idx="357">
                  <c:v>24.12.</c:v>
                </c:pt>
                <c:pt idx="358">
                  <c:v>25.12.</c:v>
                </c:pt>
                <c:pt idx="359">
                  <c:v>26.12.</c:v>
                </c:pt>
                <c:pt idx="360">
                  <c:v>27.12.</c:v>
                </c:pt>
                <c:pt idx="361">
                  <c:v>28.12.</c:v>
                </c:pt>
                <c:pt idx="362">
                  <c:v>29.12.</c:v>
                </c:pt>
                <c:pt idx="363">
                  <c:v>30.12.</c:v>
                </c:pt>
                <c:pt idx="364">
                  <c:v>31.12.</c:v>
                </c:pt>
              </c:strCache>
            </c:strRef>
          </c:cat>
          <c:val>
            <c:numRef>
              <c:f>'Tab. für Graphik (365) '!$D$14:$D$378</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2-FBE2-4922-8897-E1D3AA878FB5}"/>
            </c:ext>
          </c:extLst>
        </c:ser>
        <c:ser>
          <c:idx val="3"/>
          <c:order val="3"/>
          <c:tx>
            <c:v>durchschnittliche tägliche Schmutzwassermenge</c:v>
          </c:tx>
          <c:spPr>
            <a:ln w="25400">
              <a:solidFill>
                <a:srgbClr val="0000FF"/>
              </a:solidFill>
              <a:prstDash val="lgDash"/>
            </a:ln>
          </c:spPr>
          <c:marker>
            <c:symbol val="none"/>
          </c:marker>
          <c:cat>
            <c:strRef>
              <c:f>'Tab. für Graphik (365) '!$A$14:$A$378</c:f>
              <c:strCache>
                <c:ptCount val="365"/>
                <c:pt idx="0">
                  <c:v>01.01.</c:v>
                </c:pt>
                <c:pt idx="1">
                  <c:v>02.01.</c:v>
                </c:pt>
                <c:pt idx="2">
                  <c:v>03.01.</c:v>
                </c:pt>
                <c:pt idx="3">
                  <c:v>04.01.</c:v>
                </c:pt>
                <c:pt idx="4">
                  <c:v>05.01.</c:v>
                </c:pt>
                <c:pt idx="5">
                  <c:v>06.01.</c:v>
                </c:pt>
                <c:pt idx="6">
                  <c:v>07.01.</c:v>
                </c:pt>
                <c:pt idx="7">
                  <c:v>08.01.</c:v>
                </c:pt>
                <c:pt idx="8">
                  <c:v>09.01.</c:v>
                </c:pt>
                <c:pt idx="9">
                  <c:v>10.01.</c:v>
                </c:pt>
                <c:pt idx="10">
                  <c:v>11.01.</c:v>
                </c:pt>
                <c:pt idx="11">
                  <c:v>12.01.</c:v>
                </c:pt>
                <c:pt idx="12">
                  <c:v>13.01.</c:v>
                </c:pt>
                <c:pt idx="13">
                  <c:v>14.01.</c:v>
                </c:pt>
                <c:pt idx="14">
                  <c:v>15.01.</c:v>
                </c:pt>
                <c:pt idx="15">
                  <c:v>16.01.</c:v>
                </c:pt>
                <c:pt idx="16">
                  <c:v>17.01.</c:v>
                </c:pt>
                <c:pt idx="17">
                  <c:v>18.01.</c:v>
                </c:pt>
                <c:pt idx="18">
                  <c:v>19.01.</c:v>
                </c:pt>
                <c:pt idx="19">
                  <c:v>20.01.</c:v>
                </c:pt>
                <c:pt idx="20">
                  <c:v>21.01.</c:v>
                </c:pt>
                <c:pt idx="21">
                  <c:v>22.01.</c:v>
                </c:pt>
                <c:pt idx="22">
                  <c:v>23.01.</c:v>
                </c:pt>
                <c:pt idx="23">
                  <c:v>24.01.</c:v>
                </c:pt>
                <c:pt idx="24">
                  <c:v>25.01.</c:v>
                </c:pt>
                <c:pt idx="25">
                  <c:v>26.01.</c:v>
                </c:pt>
                <c:pt idx="26">
                  <c:v>27.01.</c:v>
                </c:pt>
                <c:pt idx="27">
                  <c:v>28.01.</c:v>
                </c:pt>
                <c:pt idx="28">
                  <c:v>29.01.</c:v>
                </c:pt>
                <c:pt idx="29">
                  <c:v>30.01.</c:v>
                </c:pt>
                <c:pt idx="30">
                  <c:v>31.01.</c:v>
                </c:pt>
                <c:pt idx="31">
                  <c:v>01.02.</c:v>
                </c:pt>
                <c:pt idx="32">
                  <c:v>02.02.</c:v>
                </c:pt>
                <c:pt idx="33">
                  <c:v>03.02.</c:v>
                </c:pt>
                <c:pt idx="34">
                  <c:v>04.02.</c:v>
                </c:pt>
                <c:pt idx="35">
                  <c:v>05.02.</c:v>
                </c:pt>
                <c:pt idx="36">
                  <c:v>06.02.</c:v>
                </c:pt>
                <c:pt idx="37">
                  <c:v>07.02.</c:v>
                </c:pt>
                <c:pt idx="38">
                  <c:v>08.02.</c:v>
                </c:pt>
                <c:pt idx="39">
                  <c:v>09.02.</c:v>
                </c:pt>
                <c:pt idx="40">
                  <c:v>10.02.</c:v>
                </c:pt>
                <c:pt idx="41">
                  <c:v>11.02.</c:v>
                </c:pt>
                <c:pt idx="42">
                  <c:v>12.02.</c:v>
                </c:pt>
                <c:pt idx="43">
                  <c:v>13.02.</c:v>
                </c:pt>
                <c:pt idx="44">
                  <c:v>14.02.</c:v>
                </c:pt>
                <c:pt idx="45">
                  <c:v>15.02.</c:v>
                </c:pt>
                <c:pt idx="46">
                  <c:v>16.02.</c:v>
                </c:pt>
                <c:pt idx="47">
                  <c:v>17.02.</c:v>
                </c:pt>
                <c:pt idx="48">
                  <c:v>18.02.</c:v>
                </c:pt>
                <c:pt idx="49">
                  <c:v>19.02.</c:v>
                </c:pt>
                <c:pt idx="50">
                  <c:v>20.02.</c:v>
                </c:pt>
                <c:pt idx="51">
                  <c:v>21.02.</c:v>
                </c:pt>
                <c:pt idx="52">
                  <c:v>22.02.</c:v>
                </c:pt>
                <c:pt idx="53">
                  <c:v>23.02.</c:v>
                </c:pt>
                <c:pt idx="54">
                  <c:v>24.02.</c:v>
                </c:pt>
                <c:pt idx="55">
                  <c:v>25.02.</c:v>
                </c:pt>
                <c:pt idx="56">
                  <c:v>26.02.</c:v>
                </c:pt>
                <c:pt idx="57">
                  <c:v>27.02.</c:v>
                </c:pt>
                <c:pt idx="58">
                  <c:v>28.02.</c:v>
                </c:pt>
                <c:pt idx="59">
                  <c:v>01.03.</c:v>
                </c:pt>
                <c:pt idx="60">
                  <c:v>02.03.</c:v>
                </c:pt>
                <c:pt idx="61">
                  <c:v>03.03.</c:v>
                </c:pt>
                <c:pt idx="62">
                  <c:v>04.03.</c:v>
                </c:pt>
                <c:pt idx="63">
                  <c:v>05.03.</c:v>
                </c:pt>
                <c:pt idx="64">
                  <c:v>06.03.</c:v>
                </c:pt>
                <c:pt idx="65">
                  <c:v>07.03.</c:v>
                </c:pt>
                <c:pt idx="66">
                  <c:v>08.03.</c:v>
                </c:pt>
                <c:pt idx="67">
                  <c:v>09.03.</c:v>
                </c:pt>
                <c:pt idx="68">
                  <c:v>10.03.</c:v>
                </c:pt>
                <c:pt idx="69">
                  <c:v>11.03.</c:v>
                </c:pt>
                <c:pt idx="70">
                  <c:v>12.03.</c:v>
                </c:pt>
                <c:pt idx="71">
                  <c:v>13.03.</c:v>
                </c:pt>
                <c:pt idx="72">
                  <c:v>14.03.</c:v>
                </c:pt>
                <c:pt idx="73">
                  <c:v>15.03.</c:v>
                </c:pt>
                <c:pt idx="74">
                  <c:v>16.03.</c:v>
                </c:pt>
                <c:pt idx="75">
                  <c:v>17.03.</c:v>
                </c:pt>
                <c:pt idx="76">
                  <c:v>18.03.</c:v>
                </c:pt>
                <c:pt idx="77">
                  <c:v>19.03.</c:v>
                </c:pt>
                <c:pt idx="78">
                  <c:v>20.03.</c:v>
                </c:pt>
                <c:pt idx="79">
                  <c:v>21.03.</c:v>
                </c:pt>
                <c:pt idx="80">
                  <c:v>22.03.</c:v>
                </c:pt>
                <c:pt idx="81">
                  <c:v>23.03.</c:v>
                </c:pt>
                <c:pt idx="82">
                  <c:v>24.03.</c:v>
                </c:pt>
                <c:pt idx="83">
                  <c:v>25.03.</c:v>
                </c:pt>
                <c:pt idx="84">
                  <c:v>26.03.</c:v>
                </c:pt>
                <c:pt idx="85">
                  <c:v>27.03.</c:v>
                </c:pt>
                <c:pt idx="86">
                  <c:v>28.03.</c:v>
                </c:pt>
                <c:pt idx="87">
                  <c:v>29.03.</c:v>
                </c:pt>
                <c:pt idx="88">
                  <c:v>30.03.</c:v>
                </c:pt>
                <c:pt idx="89">
                  <c:v>31.03.</c:v>
                </c:pt>
                <c:pt idx="90">
                  <c:v>01.04.</c:v>
                </c:pt>
                <c:pt idx="91">
                  <c:v>02.04.</c:v>
                </c:pt>
                <c:pt idx="92">
                  <c:v>03.04.</c:v>
                </c:pt>
                <c:pt idx="93">
                  <c:v>04.04.</c:v>
                </c:pt>
                <c:pt idx="94">
                  <c:v>05.04.</c:v>
                </c:pt>
                <c:pt idx="95">
                  <c:v>06.04.</c:v>
                </c:pt>
                <c:pt idx="96">
                  <c:v>07.04.</c:v>
                </c:pt>
                <c:pt idx="97">
                  <c:v>08.04.</c:v>
                </c:pt>
                <c:pt idx="98">
                  <c:v>09.04.</c:v>
                </c:pt>
                <c:pt idx="99">
                  <c:v>10.04.</c:v>
                </c:pt>
                <c:pt idx="100">
                  <c:v>11.04.</c:v>
                </c:pt>
                <c:pt idx="101">
                  <c:v>12.04.</c:v>
                </c:pt>
                <c:pt idx="102">
                  <c:v>13.04.</c:v>
                </c:pt>
                <c:pt idx="103">
                  <c:v>14.04.</c:v>
                </c:pt>
                <c:pt idx="104">
                  <c:v>15.04.</c:v>
                </c:pt>
                <c:pt idx="105">
                  <c:v>16.04.</c:v>
                </c:pt>
                <c:pt idx="106">
                  <c:v>17.04.</c:v>
                </c:pt>
                <c:pt idx="107">
                  <c:v>18.04.</c:v>
                </c:pt>
                <c:pt idx="108">
                  <c:v>19.04.</c:v>
                </c:pt>
                <c:pt idx="109">
                  <c:v>20.04.</c:v>
                </c:pt>
                <c:pt idx="110">
                  <c:v>21.04.</c:v>
                </c:pt>
                <c:pt idx="111">
                  <c:v>22.04.</c:v>
                </c:pt>
                <c:pt idx="112">
                  <c:v>23.04.</c:v>
                </c:pt>
                <c:pt idx="113">
                  <c:v>24.04.</c:v>
                </c:pt>
                <c:pt idx="114">
                  <c:v>25.04.</c:v>
                </c:pt>
                <c:pt idx="115">
                  <c:v>26.04.</c:v>
                </c:pt>
                <c:pt idx="116">
                  <c:v>27.04.</c:v>
                </c:pt>
                <c:pt idx="117">
                  <c:v>28.04.</c:v>
                </c:pt>
                <c:pt idx="118">
                  <c:v>29.04.</c:v>
                </c:pt>
                <c:pt idx="119">
                  <c:v>30.04.</c:v>
                </c:pt>
                <c:pt idx="120">
                  <c:v>01.05.</c:v>
                </c:pt>
                <c:pt idx="121">
                  <c:v>02.05.</c:v>
                </c:pt>
                <c:pt idx="122">
                  <c:v>03.05.</c:v>
                </c:pt>
                <c:pt idx="123">
                  <c:v>04.05.</c:v>
                </c:pt>
                <c:pt idx="124">
                  <c:v>05.05.</c:v>
                </c:pt>
                <c:pt idx="125">
                  <c:v>06.05.</c:v>
                </c:pt>
                <c:pt idx="126">
                  <c:v>07.05.</c:v>
                </c:pt>
                <c:pt idx="127">
                  <c:v>08.05.</c:v>
                </c:pt>
                <c:pt idx="128">
                  <c:v>09.05.</c:v>
                </c:pt>
                <c:pt idx="129">
                  <c:v>10.05.</c:v>
                </c:pt>
                <c:pt idx="130">
                  <c:v>11.05.</c:v>
                </c:pt>
                <c:pt idx="131">
                  <c:v>12.05.</c:v>
                </c:pt>
                <c:pt idx="132">
                  <c:v>13.05.</c:v>
                </c:pt>
                <c:pt idx="133">
                  <c:v>14.05.</c:v>
                </c:pt>
                <c:pt idx="134">
                  <c:v>15.05.</c:v>
                </c:pt>
                <c:pt idx="135">
                  <c:v>16.05.</c:v>
                </c:pt>
                <c:pt idx="136">
                  <c:v>17.05.</c:v>
                </c:pt>
                <c:pt idx="137">
                  <c:v>18.05.</c:v>
                </c:pt>
                <c:pt idx="138">
                  <c:v>19.05.</c:v>
                </c:pt>
                <c:pt idx="139">
                  <c:v>20.05.</c:v>
                </c:pt>
                <c:pt idx="140">
                  <c:v>21.05.</c:v>
                </c:pt>
                <c:pt idx="141">
                  <c:v>22.05.</c:v>
                </c:pt>
                <c:pt idx="142">
                  <c:v>23.05.</c:v>
                </c:pt>
                <c:pt idx="143">
                  <c:v>24.05.</c:v>
                </c:pt>
                <c:pt idx="144">
                  <c:v>25.05.</c:v>
                </c:pt>
                <c:pt idx="145">
                  <c:v>26.05.</c:v>
                </c:pt>
                <c:pt idx="146">
                  <c:v>27.05.</c:v>
                </c:pt>
                <c:pt idx="147">
                  <c:v>28.05.</c:v>
                </c:pt>
                <c:pt idx="148">
                  <c:v>29.05.</c:v>
                </c:pt>
                <c:pt idx="149">
                  <c:v>30.05.</c:v>
                </c:pt>
                <c:pt idx="150">
                  <c:v>31.05.</c:v>
                </c:pt>
                <c:pt idx="151">
                  <c:v>01.06.</c:v>
                </c:pt>
                <c:pt idx="152">
                  <c:v>02.06.</c:v>
                </c:pt>
                <c:pt idx="153">
                  <c:v>03.06.</c:v>
                </c:pt>
                <c:pt idx="154">
                  <c:v>04.06.</c:v>
                </c:pt>
                <c:pt idx="155">
                  <c:v>05.06.</c:v>
                </c:pt>
                <c:pt idx="156">
                  <c:v>06.06.</c:v>
                </c:pt>
                <c:pt idx="157">
                  <c:v>07.06.</c:v>
                </c:pt>
                <c:pt idx="158">
                  <c:v>08.06.</c:v>
                </c:pt>
                <c:pt idx="159">
                  <c:v>09.06.</c:v>
                </c:pt>
                <c:pt idx="160">
                  <c:v>10.06.</c:v>
                </c:pt>
                <c:pt idx="161">
                  <c:v>11.06.</c:v>
                </c:pt>
                <c:pt idx="162">
                  <c:v>12.06.</c:v>
                </c:pt>
                <c:pt idx="163">
                  <c:v>13.06.</c:v>
                </c:pt>
                <c:pt idx="164">
                  <c:v>14.06.</c:v>
                </c:pt>
                <c:pt idx="165">
                  <c:v>15.06.</c:v>
                </c:pt>
                <c:pt idx="166">
                  <c:v>16.06.</c:v>
                </c:pt>
                <c:pt idx="167">
                  <c:v>17.06.</c:v>
                </c:pt>
                <c:pt idx="168">
                  <c:v>18.06.</c:v>
                </c:pt>
                <c:pt idx="169">
                  <c:v>19.06.</c:v>
                </c:pt>
                <c:pt idx="170">
                  <c:v>20.06.</c:v>
                </c:pt>
                <c:pt idx="171">
                  <c:v>21.06.</c:v>
                </c:pt>
                <c:pt idx="172">
                  <c:v>22.06.</c:v>
                </c:pt>
                <c:pt idx="173">
                  <c:v>23.06.</c:v>
                </c:pt>
                <c:pt idx="174">
                  <c:v>24.06.</c:v>
                </c:pt>
                <c:pt idx="175">
                  <c:v>25.06.</c:v>
                </c:pt>
                <c:pt idx="176">
                  <c:v>26.06.</c:v>
                </c:pt>
                <c:pt idx="177">
                  <c:v>27.06.</c:v>
                </c:pt>
                <c:pt idx="178">
                  <c:v>28.06.</c:v>
                </c:pt>
                <c:pt idx="179">
                  <c:v>29.06.</c:v>
                </c:pt>
                <c:pt idx="180">
                  <c:v>30.06.</c:v>
                </c:pt>
                <c:pt idx="181">
                  <c:v>01.07.</c:v>
                </c:pt>
                <c:pt idx="182">
                  <c:v>02.07.</c:v>
                </c:pt>
                <c:pt idx="183">
                  <c:v>03.07.</c:v>
                </c:pt>
                <c:pt idx="184">
                  <c:v>04.07.</c:v>
                </c:pt>
                <c:pt idx="185">
                  <c:v>05.07.</c:v>
                </c:pt>
                <c:pt idx="186">
                  <c:v>06.07.</c:v>
                </c:pt>
                <c:pt idx="187">
                  <c:v>07.07.</c:v>
                </c:pt>
                <c:pt idx="188">
                  <c:v>08.07.</c:v>
                </c:pt>
                <c:pt idx="189">
                  <c:v>09.07.</c:v>
                </c:pt>
                <c:pt idx="190">
                  <c:v>10.07.</c:v>
                </c:pt>
                <c:pt idx="191">
                  <c:v>11.07.</c:v>
                </c:pt>
                <c:pt idx="192">
                  <c:v>12.07.</c:v>
                </c:pt>
                <c:pt idx="193">
                  <c:v>13.07.</c:v>
                </c:pt>
                <c:pt idx="194">
                  <c:v>14.07.</c:v>
                </c:pt>
                <c:pt idx="195">
                  <c:v>15.07.</c:v>
                </c:pt>
                <c:pt idx="196">
                  <c:v>16.07.</c:v>
                </c:pt>
                <c:pt idx="197">
                  <c:v>17.07.</c:v>
                </c:pt>
                <c:pt idx="198">
                  <c:v>18.07.</c:v>
                </c:pt>
                <c:pt idx="199">
                  <c:v>19.07.</c:v>
                </c:pt>
                <c:pt idx="200">
                  <c:v>20.07.</c:v>
                </c:pt>
                <c:pt idx="201">
                  <c:v>21.07.</c:v>
                </c:pt>
                <c:pt idx="202">
                  <c:v>22.07.</c:v>
                </c:pt>
                <c:pt idx="203">
                  <c:v>23.07.</c:v>
                </c:pt>
                <c:pt idx="204">
                  <c:v>24.07.</c:v>
                </c:pt>
                <c:pt idx="205">
                  <c:v>25.07.</c:v>
                </c:pt>
                <c:pt idx="206">
                  <c:v>26.07.</c:v>
                </c:pt>
                <c:pt idx="207">
                  <c:v>27.07.</c:v>
                </c:pt>
                <c:pt idx="208">
                  <c:v>28.07.</c:v>
                </c:pt>
                <c:pt idx="209">
                  <c:v>29.07.</c:v>
                </c:pt>
                <c:pt idx="210">
                  <c:v>30.07.</c:v>
                </c:pt>
                <c:pt idx="211">
                  <c:v>31.07.</c:v>
                </c:pt>
                <c:pt idx="212">
                  <c:v>01.08.</c:v>
                </c:pt>
                <c:pt idx="213">
                  <c:v>02.08.</c:v>
                </c:pt>
                <c:pt idx="214">
                  <c:v>03.08.</c:v>
                </c:pt>
                <c:pt idx="215">
                  <c:v>04.08.</c:v>
                </c:pt>
                <c:pt idx="216">
                  <c:v>05.08.</c:v>
                </c:pt>
                <c:pt idx="217">
                  <c:v>06.08.</c:v>
                </c:pt>
                <c:pt idx="218">
                  <c:v>07.08.</c:v>
                </c:pt>
                <c:pt idx="219">
                  <c:v>08.08.</c:v>
                </c:pt>
                <c:pt idx="220">
                  <c:v>09.08.</c:v>
                </c:pt>
                <c:pt idx="221">
                  <c:v>10.08.</c:v>
                </c:pt>
                <c:pt idx="222">
                  <c:v>11.08.</c:v>
                </c:pt>
                <c:pt idx="223">
                  <c:v>12.08.</c:v>
                </c:pt>
                <c:pt idx="224">
                  <c:v>13.08.</c:v>
                </c:pt>
                <c:pt idx="225">
                  <c:v>14.08.</c:v>
                </c:pt>
                <c:pt idx="226">
                  <c:v>15.08.</c:v>
                </c:pt>
                <c:pt idx="227">
                  <c:v>16.08.</c:v>
                </c:pt>
                <c:pt idx="228">
                  <c:v>17.08.</c:v>
                </c:pt>
                <c:pt idx="229">
                  <c:v>18.08.</c:v>
                </c:pt>
                <c:pt idx="230">
                  <c:v>19.08.</c:v>
                </c:pt>
                <c:pt idx="231">
                  <c:v>20.08.</c:v>
                </c:pt>
                <c:pt idx="232">
                  <c:v>21.08.</c:v>
                </c:pt>
                <c:pt idx="233">
                  <c:v>22.08.</c:v>
                </c:pt>
                <c:pt idx="234">
                  <c:v>23.08.</c:v>
                </c:pt>
                <c:pt idx="235">
                  <c:v>24.08.</c:v>
                </c:pt>
                <c:pt idx="236">
                  <c:v>25.08.</c:v>
                </c:pt>
                <c:pt idx="237">
                  <c:v>26.08.</c:v>
                </c:pt>
                <c:pt idx="238">
                  <c:v>27.08.</c:v>
                </c:pt>
                <c:pt idx="239">
                  <c:v>28.08.</c:v>
                </c:pt>
                <c:pt idx="240">
                  <c:v>29.08.</c:v>
                </c:pt>
                <c:pt idx="241">
                  <c:v>30.08.</c:v>
                </c:pt>
                <c:pt idx="242">
                  <c:v>31.08.</c:v>
                </c:pt>
                <c:pt idx="243">
                  <c:v>01.09.</c:v>
                </c:pt>
                <c:pt idx="244">
                  <c:v>02.09.</c:v>
                </c:pt>
                <c:pt idx="245">
                  <c:v>03.09.</c:v>
                </c:pt>
                <c:pt idx="246">
                  <c:v>04.09.</c:v>
                </c:pt>
                <c:pt idx="247">
                  <c:v>05.09.</c:v>
                </c:pt>
                <c:pt idx="248">
                  <c:v>06.09.</c:v>
                </c:pt>
                <c:pt idx="249">
                  <c:v>07.09.</c:v>
                </c:pt>
                <c:pt idx="250">
                  <c:v>08.09.</c:v>
                </c:pt>
                <c:pt idx="251">
                  <c:v>09.09.</c:v>
                </c:pt>
                <c:pt idx="252">
                  <c:v>10.09.</c:v>
                </c:pt>
                <c:pt idx="253">
                  <c:v>11.09.</c:v>
                </c:pt>
                <c:pt idx="254">
                  <c:v>12.09.</c:v>
                </c:pt>
                <c:pt idx="255">
                  <c:v>13.09.</c:v>
                </c:pt>
                <c:pt idx="256">
                  <c:v>14.09.</c:v>
                </c:pt>
                <c:pt idx="257">
                  <c:v>15.09.</c:v>
                </c:pt>
                <c:pt idx="258">
                  <c:v>16.09.</c:v>
                </c:pt>
                <c:pt idx="259">
                  <c:v>17.09.</c:v>
                </c:pt>
                <c:pt idx="260">
                  <c:v>18.09.</c:v>
                </c:pt>
                <c:pt idx="261">
                  <c:v>19.09.</c:v>
                </c:pt>
                <c:pt idx="262">
                  <c:v>20.09.</c:v>
                </c:pt>
                <c:pt idx="263">
                  <c:v>21.09.</c:v>
                </c:pt>
                <c:pt idx="264">
                  <c:v>22.09.</c:v>
                </c:pt>
                <c:pt idx="265">
                  <c:v>23.09.</c:v>
                </c:pt>
                <c:pt idx="266">
                  <c:v>24.09.</c:v>
                </c:pt>
                <c:pt idx="267">
                  <c:v>25.09.</c:v>
                </c:pt>
                <c:pt idx="268">
                  <c:v>26.09.</c:v>
                </c:pt>
                <c:pt idx="269">
                  <c:v>27.09.</c:v>
                </c:pt>
                <c:pt idx="270">
                  <c:v>28.09.</c:v>
                </c:pt>
                <c:pt idx="271">
                  <c:v>29.09.</c:v>
                </c:pt>
                <c:pt idx="272">
                  <c:v>30.09.</c:v>
                </c:pt>
                <c:pt idx="273">
                  <c:v>01.10.</c:v>
                </c:pt>
                <c:pt idx="274">
                  <c:v>02.10.</c:v>
                </c:pt>
                <c:pt idx="275">
                  <c:v>03.10.</c:v>
                </c:pt>
                <c:pt idx="276">
                  <c:v>04.10.</c:v>
                </c:pt>
                <c:pt idx="277">
                  <c:v>05.10.</c:v>
                </c:pt>
                <c:pt idx="278">
                  <c:v>06.10.</c:v>
                </c:pt>
                <c:pt idx="279">
                  <c:v>07.10.</c:v>
                </c:pt>
                <c:pt idx="280">
                  <c:v>08.10.</c:v>
                </c:pt>
                <c:pt idx="281">
                  <c:v>09.10.</c:v>
                </c:pt>
                <c:pt idx="282">
                  <c:v>10.10.</c:v>
                </c:pt>
                <c:pt idx="283">
                  <c:v>11.10.</c:v>
                </c:pt>
                <c:pt idx="284">
                  <c:v>12.10.</c:v>
                </c:pt>
                <c:pt idx="285">
                  <c:v>13.10.</c:v>
                </c:pt>
                <c:pt idx="286">
                  <c:v>14.10.</c:v>
                </c:pt>
                <c:pt idx="287">
                  <c:v>15.10.</c:v>
                </c:pt>
                <c:pt idx="288">
                  <c:v>16.10.</c:v>
                </c:pt>
                <c:pt idx="289">
                  <c:v>17.10.</c:v>
                </c:pt>
                <c:pt idx="290">
                  <c:v>18.10.</c:v>
                </c:pt>
                <c:pt idx="291">
                  <c:v>19.10.</c:v>
                </c:pt>
                <c:pt idx="292">
                  <c:v>20.10.</c:v>
                </c:pt>
                <c:pt idx="293">
                  <c:v>21.10.</c:v>
                </c:pt>
                <c:pt idx="294">
                  <c:v>22.10.</c:v>
                </c:pt>
                <c:pt idx="295">
                  <c:v>23.10.</c:v>
                </c:pt>
                <c:pt idx="296">
                  <c:v>24.10.</c:v>
                </c:pt>
                <c:pt idx="297">
                  <c:v>25.10.</c:v>
                </c:pt>
                <c:pt idx="298">
                  <c:v>26.10.</c:v>
                </c:pt>
                <c:pt idx="299">
                  <c:v>27.10.</c:v>
                </c:pt>
                <c:pt idx="300">
                  <c:v>28.10.</c:v>
                </c:pt>
                <c:pt idx="301">
                  <c:v>29.10.</c:v>
                </c:pt>
                <c:pt idx="302">
                  <c:v>30.10.</c:v>
                </c:pt>
                <c:pt idx="303">
                  <c:v>31.10.</c:v>
                </c:pt>
                <c:pt idx="304">
                  <c:v>01.11.</c:v>
                </c:pt>
                <c:pt idx="305">
                  <c:v>02.11.</c:v>
                </c:pt>
                <c:pt idx="306">
                  <c:v>03.11.</c:v>
                </c:pt>
                <c:pt idx="307">
                  <c:v>04.11.</c:v>
                </c:pt>
                <c:pt idx="308">
                  <c:v>05.11.</c:v>
                </c:pt>
                <c:pt idx="309">
                  <c:v>06.11.</c:v>
                </c:pt>
                <c:pt idx="310">
                  <c:v>07.11.</c:v>
                </c:pt>
                <c:pt idx="311">
                  <c:v>08.11.</c:v>
                </c:pt>
                <c:pt idx="312">
                  <c:v>09.11.</c:v>
                </c:pt>
                <c:pt idx="313">
                  <c:v>10.11.</c:v>
                </c:pt>
                <c:pt idx="314">
                  <c:v>11.11.</c:v>
                </c:pt>
                <c:pt idx="315">
                  <c:v>12.11.</c:v>
                </c:pt>
                <c:pt idx="316">
                  <c:v>13.11.</c:v>
                </c:pt>
                <c:pt idx="317">
                  <c:v>14.11.</c:v>
                </c:pt>
                <c:pt idx="318">
                  <c:v>15.11.</c:v>
                </c:pt>
                <c:pt idx="319">
                  <c:v>16.11.</c:v>
                </c:pt>
                <c:pt idx="320">
                  <c:v>17.11.</c:v>
                </c:pt>
                <c:pt idx="321">
                  <c:v>18.11.</c:v>
                </c:pt>
                <c:pt idx="322">
                  <c:v>19.11.</c:v>
                </c:pt>
                <c:pt idx="323">
                  <c:v>20.11.</c:v>
                </c:pt>
                <c:pt idx="324">
                  <c:v>21.11.</c:v>
                </c:pt>
                <c:pt idx="325">
                  <c:v>22.11.</c:v>
                </c:pt>
                <c:pt idx="326">
                  <c:v>23.11.</c:v>
                </c:pt>
                <c:pt idx="327">
                  <c:v>24.11.</c:v>
                </c:pt>
                <c:pt idx="328">
                  <c:v>25.11.</c:v>
                </c:pt>
                <c:pt idx="329">
                  <c:v>26.11.</c:v>
                </c:pt>
                <c:pt idx="330">
                  <c:v>27.11.</c:v>
                </c:pt>
                <c:pt idx="331">
                  <c:v>28.11.</c:v>
                </c:pt>
                <c:pt idx="332">
                  <c:v>29.11.</c:v>
                </c:pt>
                <c:pt idx="333">
                  <c:v>30.11.</c:v>
                </c:pt>
                <c:pt idx="334">
                  <c:v>01.12.</c:v>
                </c:pt>
                <c:pt idx="335">
                  <c:v>02.12.</c:v>
                </c:pt>
                <c:pt idx="336">
                  <c:v>03.12.</c:v>
                </c:pt>
                <c:pt idx="337">
                  <c:v>04.12.</c:v>
                </c:pt>
                <c:pt idx="338">
                  <c:v>05.12.</c:v>
                </c:pt>
                <c:pt idx="339">
                  <c:v>06.12.</c:v>
                </c:pt>
                <c:pt idx="340">
                  <c:v>07.12.</c:v>
                </c:pt>
                <c:pt idx="341">
                  <c:v>08.12.</c:v>
                </c:pt>
                <c:pt idx="342">
                  <c:v>09.12.</c:v>
                </c:pt>
                <c:pt idx="343">
                  <c:v>10.12.</c:v>
                </c:pt>
                <c:pt idx="344">
                  <c:v>11.12.</c:v>
                </c:pt>
                <c:pt idx="345">
                  <c:v>12.12.</c:v>
                </c:pt>
                <c:pt idx="346">
                  <c:v>13.12.</c:v>
                </c:pt>
                <c:pt idx="347">
                  <c:v>14.12.</c:v>
                </c:pt>
                <c:pt idx="348">
                  <c:v>15.12.</c:v>
                </c:pt>
                <c:pt idx="349">
                  <c:v>16.12.</c:v>
                </c:pt>
                <c:pt idx="350">
                  <c:v>17.12.</c:v>
                </c:pt>
                <c:pt idx="351">
                  <c:v>18.12.</c:v>
                </c:pt>
                <c:pt idx="352">
                  <c:v>19.12.</c:v>
                </c:pt>
                <c:pt idx="353">
                  <c:v>20.12.</c:v>
                </c:pt>
                <c:pt idx="354">
                  <c:v>21.12.</c:v>
                </c:pt>
                <c:pt idx="355">
                  <c:v>22.12.</c:v>
                </c:pt>
                <c:pt idx="356">
                  <c:v>23.12.</c:v>
                </c:pt>
                <c:pt idx="357">
                  <c:v>24.12.</c:v>
                </c:pt>
                <c:pt idx="358">
                  <c:v>25.12.</c:v>
                </c:pt>
                <c:pt idx="359">
                  <c:v>26.12.</c:v>
                </c:pt>
                <c:pt idx="360">
                  <c:v>27.12.</c:v>
                </c:pt>
                <c:pt idx="361">
                  <c:v>28.12.</c:v>
                </c:pt>
                <c:pt idx="362">
                  <c:v>29.12.</c:v>
                </c:pt>
                <c:pt idx="363">
                  <c:v>30.12.</c:v>
                </c:pt>
                <c:pt idx="364">
                  <c:v>31.12.</c:v>
                </c:pt>
              </c:strCache>
            </c:strRef>
          </c:cat>
          <c:val>
            <c:numRef>
              <c:f>'Tab. für Graphik (365) '!$E$14:$E$378</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3-FBE2-4922-8897-E1D3AA878FB5}"/>
            </c:ext>
          </c:extLst>
        </c:ser>
        <c:ser>
          <c:idx val="4"/>
          <c:order val="4"/>
          <c:tx>
            <c:v>Qmax zur Kläranlage (hydraulische Bemessung)</c:v>
          </c:tx>
          <c:spPr>
            <a:ln w="12700">
              <a:solidFill>
                <a:srgbClr val="FF00FF"/>
              </a:solidFill>
              <a:prstDash val="solid"/>
            </a:ln>
          </c:spPr>
          <c:marker>
            <c:symbol val="none"/>
          </c:marker>
          <c:cat>
            <c:strRef>
              <c:f>'Tab. für Graphik (365) '!$A$14:$A$378</c:f>
              <c:strCache>
                <c:ptCount val="365"/>
                <c:pt idx="0">
                  <c:v>01.01.</c:v>
                </c:pt>
                <c:pt idx="1">
                  <c:v>02.01.</c:v>
                </c:pt>
                <c:pt idx="2">
                  <c:v>03.01.</c:v>
                </c:pt>
                <c:pt idx="3">
                  <c:v>04.01.</c:v>
                </c:pt>
                <c:pt idx="4">
                  <c:v>05.01.</c:v>
                </c:pt>
                <c:pt idx="5">
                  <c:v>06.01.</c:v>
                </c:pt>
                <c:pt idx="6">
                  <c:v>07.01.</c:v>
                </c:pt>
                <c:pt idx="7">
                  <c:v>08.01.</c:v>
                </c:pt>
                <c:pt idx="8">
                  <c:v>09.01.</c:v>
                </c:pt>
                <c:pt idx="9">
                  <c:v>10.01.</c:v>
                </c:pt>
                <c:pt idx="10">
                  <c:v>11.01.</c:v>
                </c:pt>
                <c:pt idx="11">
                  <c:v>12.01.</c:v>
                </c:pt>
                <c:pt idx="12">
                  <c:v>13.01.</c:v>
                </c:pt>
                <c:pt idx="13">
                  <c:v>14.01.</c:v>
                </c:pt>
                <c:pt idx="14">
                  <c:v>15.01.</c:v>
                </c:pt>
                <c:pt idx="15">
                  <c:v>16.01.</c:v>
                </c:pt>
                <c:pt idx="16">
                  <c:v>17.01.</c:v>
                </c:pt>
                <c:pt idx="17">
                  <c:v>18.01.</c:v>
                </c:pt>
                <c:pt idx="18">
                  <c:v>19.01.</c:v>
                </c:pt>
                <c:pt idx="19">
                  <c:v>20.01.</c:v>
                </c:pt>
                <c:pt idx="20">
                  <c:v>21.01.</c:v>
                </c:pt>
                <c:pt idx="21">
                  <c:v>22.01.</c:v>
                </c:pt>
                <c:pt idx="22">
                  <c:v>23.01.</c:v>
                </c:pt>
                <c:pt idx="23">
                  <c:v>24.01.</c:v>
                </c:pt>
                <c:pt idx="24">
                  <c:v>25.01.</c:v>
                </c:pt>
                <c:pt idx="25">
                  <c:v>26.01.</c:v>
                </c:pt>
                <c:pt idx="26">
                  <c:v>27.01.</c:v>
                </c:pt>
                <c:pt idx="27">
                  <c:v>28.01.</c:v>
                </c:pt>
                <c:pt idx="28">
                  <c:v>29.01.</c:v>
                </c:pt>
                <c:pt idx="29">
                  <c:v>30.01.</c:v>
                </c:pt>
                <c:pt idx="30">
                  <c:v>31.01.</c:v>
                </c:pt>
                <c:pt idx="31">
                  <c:v>01.02.</c:v>
                </c:pt>
                <c:pt idx="32">
                  <c:v>02.02.</c:v>
                </c:pt>
                <c:pt idx="33">
                  <c:v>03.02.</c:v>
                </c:pt>
                <c:pt idx="34">
                  <c:v>04.02.</c:v>
                </c:pt>
                <c:pt idx="35">
                  <c:v>05.02.</c:v>
                </c:pt>
                <c:pt idx="36">
                  <c:v>06.02.</c:v>
                </c:pt>
                <c:pt idx="37">
                  <c:v>07.02.</c:v>
                </c:pt>
                <c:pt idx="38">
                  <c:v>08.02.</c:v>
                </c:pt>
                <c:pt idx="39">
                  <c:v>09.02.</c:v>
                </c:pt>
                <c:pt idx="40">
                  <c:v>10.02.</c:v>
                </c:pt>
                <c:pt idx="41">
                  <c:v>11.02.</c:v>
                </c:pt>
                <c:pt idx="42">
                  <c:v>12.02.</c:v>
                </c:pt>
                <c:pt idx="43">
                  <c:v>13.02.</c:v>
                </c:pt>
                <c:pt idx="44">
                  <c:v>14.02.</c:v>
                </c:pt>
                <c:pt idx="45">
                  <c:v>15.02.</c:v>
                </c:pt>
                <c:pt idx="46">
                  <c:v>16.02.</c:v>
                </c:pt>
                <c:pt idx="47">
                  <c:v>17.02.</c:v>
                </c:pt>
                <c:pt idx="48">
                  <c:v>18.02.</c:v>
                </c:pt>
                <c:pt idx="49">
                  <c:v>19.02.</c:v>
                </c:pt>
                <c:pt idx="50">
                  <c:v>20.02.</c:v>
                </c:pt>
                <c:pt idx="51">
                  <c:v>21.02.</c:v>
                </c:pt>
                <c:pt idx="52">
                  <c:v>22.02.</c:v>
                </c:pt>
                <c:pt idx="53">
                  <c:v>23.02.</c:v>
                </c:pt>
                <c:pt idx="54">
                  <c:v>24.02.</c:v>
                </c:pt>
                <c:pt idx="55">
                  <c:v>25.02.</c:v>
                </c:pt>
                <c:pt idx="56">
                  <c:v>26.02.</c:v>
                </c:pt>
                <c:pt idx="57">
                  <c:v>27.02.</c:v>
                </c:pt>
                <c:pt idx="58">
                  <c:v>28.02.</c:v>
                </c:pt>
                <c:pt idx="59">
                  <c:v>01.03.</c:v>
                </c:pt>
                <c:pt idx="60">
                  <c:v>02.03.</c:v>
                </c:pt>
                <c:pt idx="61">
                  <c:v>03.03.</c:v>
                </c:pt>
                <c:pt idx="62">
                  <c:v>04.03.</c:v>
                </c:pt>
                <c:pt idx="63">
                  <c:v>05.03.</c:v>
                </c:pt>
                <c:pt idx="64">
                  <c:v>06.03.</c:v>
                </c:pt>
                <c:pt idx="65">
                  <c:v>07.03.</c:v>
                </c:pt>
                <c:pt idx="66">
                  <c:v>08.03.</c:v>
                </c:pt>
                <c:pt idx="67">
                  <c:v>09.03.</c:v>
                </c:pt>
                <c:pt idx="68">
                  <c:v>10.03.</c:v>
                </c:pt>
                <c:pt idx="69">
                  <c:v>11.03.</c:v>
                </c:pt>
                <c:pt idx="70">
                  <c:v>12.03.</c:v>
                </c:pt>
                <c:pt idx="71">
                  <c:v>13.03.</c:v>
                </c:pt>
                <c:pt idx="72">
                  <c:v>14.03.</c:v>
                </c:pt>
                <c:pt idx="73">
                  <c:v>15.03.</c:v>
                </c:pt>
                <c:pt idx="74">
                  <c:v>16.03.</c:v>
                </c:pt>
                <c:pt idx="75">
                  <c:v>17.03.</c:v>
                </c:pt>
                <c:pt idx="76">
                  <c:v>18.03.</c:v>
                </c:pt>
                <c:pt idx="77">
                  <c:v>19.03.</c:v>
                </c:pt>
                <c:pt idx="78">
                  <c:v>20.03.</c:v>
                </c:pt>
                <c:pt idx="79">
                  <c:v>21.03.</c:v>
                </c:pt>
                <c:pt idx="80">
                  <c:v>22.03.</c:v>
                </c:pt>
                <c:pt idx="81">
                  <c:v>23.03.</c:v>
                </c:pt>
                <c:pt idx="82">
                  <c:v>24.03.</c:v>
                </c:pt>
                <c:pt idx="83">
                  <c:v>25.03.</c:v>
                </c:pt>
                <c:pt idx="84">
                  <c:v>26.03.</c:v>
                </c:pt>
                <c:pt idx="85">
                  <c:v>27.03.</c:v>
                </c:pt>
                <c:pt idx="86">
                  <c:v>28.03.</c:v>
                </c:pt>
                <c:pt idx="87">
                  <c:v>29.03.</c:v>
                </c:pt>
                <c:pt idx="88">
                  <c:v>30.03.</c:v>
                </c:pt>
                <c:pt idx="89">
                  <c:v>31.03.</c:v>
                </c:pt>
                <c:pt idx="90">
                  <c:v>01.04.</c:v>
                </c:pt>
                <c:pt idx="91">
                  <c:v>02.04.</c:v>
                </c:pt>
                <c:pt idx="92">
                  <c:v>03.04.</c:v>
                </c:pt>
                <c:pt idx="93">
                  <c:v>04.04.</c:v>
                </c:pt>
                <c:pt idx="94">
                  <c:v>05.04.</c:v>
                </c:pt>
                <c:pt idx="95">
                  <c:v>06.04.</c:v>
                </c:pt>
                <c:pt idx="96">
                  <c:v>07.04.</c:v>
                </c:pt>
                <c:pt idx="97">
                  <c:v>08.04.</c:v>
                </c:pt>
                <c:pt idx="98">
                  <c:v>09.04.</c:v>
                </c:pt>
                <c:pt idx="99">
                  <c:v>10.04.</c:v>
                </c:pt>
                <c:pt idx="100">
                  <c:v>11.04.</c:v>
                </c:pt>
                <c:pt idx="101">
                  <c:v>12.04.</c:v>
                </c:pt>
                <c:pt idx="102">
                  <c:v>13.04.</c:v>
                </c:pt>
                <c:pt idx="103">
                  <c:v>14.04.</c:v>
                </c:pt>
                <c:pt idx="104">
                  <c:v>15.04.</c:v>
                </c:pt>
                <c:pt idx="105">
                  <c:v>16.04.</c:v>
                </c:pt>
                <c:pt idx="106">
                  <c:v>17.04.</c:v>
                </c:pt>
                <c:pt idx="107">
                  <c:v>18.04.</c:v>
                </c:pt>
                <c:pt idx="108">
                  <c:v>19.04.</c:v>
                </c:pt>
                <c:pt idx="109">
                  <c:v>20.04.</c:v>
                </c:pt>
                <c:pt idx="110">
                  <c:v>21.04.</c:v>
                </c:pt>
                <c:pt idx="111">
                  <c:v>22.04.</c:v>
                </c:pt>
                <c:pt idx="112">
                  <c:v>23.04.</c:v>
                </c:pt>
                <c:pt idx="113">
                  <c:v>24.04.</c:v>
                </c:pt>
                <c:pt idx="114">
                  <c:v>25.04.</c:v>
                </c:pt>
                <c:pt idx="115">
                  <c:v>26.04.</c:v>
                </c:pt>
                <c:pt idx="116">
                  <c:v>27.04.</c:v>
                </c:pt>
                <c:pt idx="117">
                  <c:v>28.04.</c:v>
                </c:pt>
                <c:pt idx="118">
                  <c:v>29.04.</c:v>
                </c:pt>
                <c:pt idx="119">
                  <c:v>30.04.</c:v>
                </c:pt>
                <c:pt idx="120">
                  <c:v>01.05.</c:v>
                </c:pt>
                <c:pt idx="121">
                  <c:v>02.05.</c:v>
                </c:pt>
                <c:pt idx="122">
                  <c:v>03.05.</c:v>
                </c:pt>
                <c:pt idx="123">
                  <c:v>04.05.</c:v>
                </c:pt>
                <c:pt idx="124">
                  <c:v>05.05.</c:v>
                </c:pt>
                <c:pt idx="125">
                  <c:v>06.05.</c:v>
                </c:pt>
                <c:pt idx="126">
                  <c:v>07.05.</c:v>
                </c:pt>
                <c:pt idx="127">
                  <c:v>08.05.</c:v>
                </c:pt>
                <c:pt idx="128">
                  <c:v>09.05.</c:v>
                </c:pt>
                <c:pt idx="129">
                  <c:v>10.05.</c:v>
                </c:pt>
                <c:pt idx="130">
                  <c:v>11.05.</c:v>
                </c:pt>
                <c:pt idx="131">
                  <c:v>12.05.</c:v>
                </c:pt>
                <c:pt idx="132">
                  <c:v>13.05.</c:v>
                </c:pt>
                <c:pt idx="133">
                  <c:v>14.05.</c:v>
                </c:pt>
                <c:pt idx="134">
                  <c:v>15.05.</c:v>
                </c:pt>
                <c:pt idx="135">
                  <c:v>16.05.</c:v>
                </c:pt>
                <c:pt idx="136">
                  <c:v>17.05.</c:v>
                </c:pt>
                <c:pt idx="137">
                  <c:v>18.05.</c:v>
                </c:pt>
                <c:pt idx="138">
                  <c:v>19.05.</c:v>
                </c:pt>
                <c:pt idx="139">
                  <c:v>20.05.</c:v>
                </c:pt>
                <c:pt idx="140">
                  <c:v>21.05.</c:v>
                </c:pt>
                <c:pt idx="141">
                  <c:v>22.05.</c:v>
                </c:pt>
                <c:pt idx="142">
                  <c:v>23.05.</c:v>
                </c:pt>
                <c:pt idx="143">
                  <c:v>24.05.</c:v>
                </c:pt>
                <c:pt idx="144">
                  <c:v>25.05.</c:v>
                </c:pt>
                <c:pt idx="145">
                  <c:v>26.05.</c:v>
                </c:pt>
                <c:pt idx="146">
                  <c:v>27.05.</c:v>
                </c:pt>
                <c:pt idx="147">
                  <c:v>28.05.</c:v>
                </c:pt>
                <c:pt idx="148">
                  <c:v>29.05.</c:v>
                </c:pt>
                <c:pt idx="149">
                  <c:v>30.05.</c:v>
                </c:pt>
                <c:pt idx="150">
                  <c:v>31.05.</c:v>
                </c:pt>
                <c:pt idx="151">
                  <c:v>01.06.</c:v>
                </c:pt>
                <c:pt idx="152">
                  <c:v>02.06.</c:v>
                </c:pt>
                <c:pt idx="153">
                  <c:v>03.06.</c:v>
                </c:pt>
                <c:pt idx="154">
                  <c:v>04.06.</c:v>
                </c:pt>
                <c:pt idx="155">
                  <c:v>05.06.</c:v>
                </c:pt>
                <c:pt idx="156">
                  <c:v>06.06.</c:v>
                </c:pt>
                <c:pt idx="157">
                  <c:v>07.06.</c:v>
                </c:pt>
                <c:pt idx="158">
                  <c:v>08.06.</c:v>
                </c:pt>
                <c:pt idx="159">
                  <c:v>09.06.</c:v>
                </c:pt>
                <c:pt idx="160">
                  <c:v>10.06.</c:v>
                </c:pt>
                <c:pt idx="161">
                  <c:v>11.06.</c:v>
                </c:pt>
                <c:pt idx="162">
                  <c:v>12.06.</c:v>
                </c:pt>
                <c:pt idx="163">
                  <c:v>13.06.</c:v>
                </c:pt>
                <c:pt idx="164">
                  <c:v>14.06.</c:v>
                </c:pt>
                <c:pt idx="165">
                  <c:v>15.06.</c:v>
                </c:pt>
                <c:pt idx="166">
                  <c:v>16.06.</c:v>
                </c:pt>
                <c:pt idx="167">
                  <c:v>17.06.</c:v>
                </c:pt>
                <c:pt idx="168">
                  <c:v>18.06.</c:v>
                </c:pt>
                <c:pt idx="169">
                  <c:v>19.06.</c:v>
                </c:pt>
                <c:pt idx="170">
                  <c:v>20.06.</c:v>
                </c:pt>
                <c:pt idx="171">
                  <c:v>21.06.</c:v>
                </c:pt>
                <c:pt idx="172">
                  <c:v>22.06.</c:v>
                </c:pt>
                <c:pt idx="173">
                  <c:v>23.06.</c:v>
                </c:pt>
                <c:pt idx="174">
                  <c:v>24.06.</c:v>
                </c:pt>
                <c:pt idx="175">
                  <c:v>25.06.</c:v>
                </c:pt>
                <c:pt idx="176">
                  <c:v>26.06.</c:v>
                </c:pt>
                <c:pt idx="177">
                  <c:v>27.06.</c:v>
                </c:pt>
                <c:pt idx="178">
                  <c:v>28.06.</c:v>
                </c:pt>
                <c:pt idx="179">
                  <c:v>29.06.</c:v>
                </c:pt>
                <c:pt idx="180">
                  <c:v>30.06.</c:v>
                </c:pt>
                <c:pt idx="181">
                  <c:v>01.07.</c:v>
                </c:pt>
                <c:pt idx="182">
                  <c:v>02.07.</c:v>
                </c:pt>
                <c:pt idx="183">
                  <c:v>03.07.</c:v>
                </c:pt>
                <c:pt idx="184">
                  <c:v>04.07.</c:v>
                </c:pt>
                <c:pt idx="185">
                  <c:v>05.07.</c:v>
                </c:pt>
                <c:pt idx="186">
                  <c:v>06.07.</c:v>
                </c:pt>
                <c:pt idx="187">
                  <c:v>07.07.</c:v>
                </c:pt>
                <c:pt idx="188">
                  <c:v>08.07.</c:v>
                </c:pt>
                <c:pt idx="189">
                  <c:v>09.07.</c:v>
                </c:pt>
                <c:pt idx="190">
                  <c:v>10.07.</c:v>
                </c:pt>
                <c:pt idx="191">
                  <c:v>11.07.</c:v>
                </c:pt>
                <c:pt idx="192">
                  <c:v>12.07.</c:v>
                </c:pt>
                <c:pt idx="193">
                  <c:v>13.07.</c:v>
                </c:pt>
                <c:pt idx="194">
                  <c:v>14.07.</c:v>
                </c:pt>
                <c:pt idx="195">
                  <c:v>15.07.</c:v>
                </c:pt>
                <c:pt idx="196">
                  <c:v>16.07.</c:v>
                </c:pt>
                <c:pt idx="197">
                  <c:v>17.07.</c:v>
                </c:pt>
                <c:pt idx="198">
                  <c:v>18.07.</c:v>
                </c:pt>
                <c:pt idx="199">
                  <c:v>19.07.</c:v>
                </c:pt>
                <c:pt idx="200">
                  <c:v>20.07.</c:v>
                </c:pt>
                <c:pt idx="201">
                  <c:v>21.07.</c:v>
                </c:pt>
                <c:pt idx="202">
                  <c:v>22.07.</c:v>
                </c:pt>
                <c:pt idx="203">
                  <c:v>23.07.</c:v>
                </c:pt>
                <c:pt idx="204">
                  <c:v>24.07.</c:v>
                </c:pt>
                <c:pt idx="205">
                  <c:v>25.07.</c:v>
                </c:pt>
                <c:pt idx="206">
                  <c:v>26.07.</c:v>
                </c:pt>
                <c:pt idx="207">
                  <c:v>27.07.</c:v>
                </c:pt>
                <c:pt idx="208">
                  <c:v>28.07.</c:v>
                </c:pt>
                <c:pt idx="209">
                  <c:v>29.07.</c:v>
                </c:pt>
                <c:pt idx="210">
                  <c:v>30.07.</c:v>
                </c:pt>
                <c:pt idx="211">
                  <c:v>31.07.</c:v>
                </c:pt>
                <c:pt idx="212">
                  <c:v>01.08.</c:v>
                </c:pt>
                <c:pt idx="213">
                  <c:v>02.08.</c:v>
                </c:pt>
                <c:pt idx="214">
                  <c:v>03.08.</c:v>
                </c:pt>
                <c:pt idx="215">
                  <c:v>04.08.</c:v>
                </c:pt>
                <c:pt idx="216">
                  <c:v>05.08.</c:v>
                </c:pt>
                <c:pt idx="217">
                  <c:v>06.08.</c:v>
                </c:pt>
                <c:pt idx="218">
                  <c:v>07.08.</c:v>
                </c:pt>
                <c:pt idx="219">
                  <c:v>08.08.</c:v>
                </c:pt>
                <c:pt idx="220">
                  <c:v>09.08.</c:v>
                </c:pt>
                <c:pt idx="221">
                  <c:v>10.08.</c:v>
                </c:pt>
                <c:pt idx="222">
                  <c:v>11.08.</c:v>
                </c:pt>
                <c:pt idx="223">
                  <c:v>12.08.</c:v>
                </c:pt>
                <c:pt idx="224">
                  <c:v>13.08.</c:v>
                </c:pt>
                <c:pt idx="225">
                  <c:v>14.08.</c:v>
                </c:pt>
                <c:pt idx="226">
                  <c:v>15.08.</c:v>
                </c:pt>
                <c:pt idx="227">
                  <c:v>16.08.</c:v>
                </c:pt>
                <c:pt idx="228">
                  <c:v>17.08.</c:v>
                </c:pt>
                <c:pt idx="229">
                  <c:v>18.08.</c:v>
                </c:pt>
                <c:pt idx="230">
                  <c:v>19.08.</c:v>
                </c:pt>
                <c:pt idx="231">
                  <c:v>20.08.</c:v>
                </c:pt>
                <c:pt idx="232">
                  <c:v>21.08.</c:v>
                </c:pt>
                <c:pt idx="233">
                  <c:v>22.08.</c:v>
                </c:pt>
                <c:pt idx="234">
                  <c:v>23.08.</c:v>
                </c:pt>
                <c:pt idx="235">
                  <c:v>24.08.</c:v>
                </c:pt>
                <c:pt idx="236">
                  <c:v>25.08.</c:v>
                </c:pt>
                <c:pt idx="237">
                  <c:v>26.08.</c:v>
                </c:pt>
                <c:pt idx="238">
                  <c:v>27.08.</c:v>
                </c:pt>
                <c:pt idx="239">
                  <c:v>28.08.</c:v>
                </c:pt>
                <c:pt idx="240">
                  <c:v>29.08.</c:v>
                </c:pt>
                <c:pt idx="241">
                  <c:v>30.08.</c:v>
                </c:pt>
                <c:pt idx="242">
                  <c:v>31.08.</c:v>
                </c:pt>
                <c:pt idx="243">
                  <c:v>01.09.</c:v>
                </c:pt>
                <c:pt idx="244">
                  <c:v>02.09.</c:v>
                </c:pt>
                <c:pt idx="245">
                  <c:v>03.09.</c:v>
                </c:pt>
                <c:pt idx="246">
                  <c:v>04.09.</c:v>
                </c:pt>
                <c:pt idx="247">
                  <c:v>05.09.</c:v>
                </c:pt>
                <c:pt idx="248">
                  <c:v>06.09.</c:v>
                </c:pt>
                <c:pt idx="249">
                  <c:v>07.09.</c:v>
                </c:pt>
                <c:pt idx="250">
                  <c:v>08.09.</c:v>
                </c:pt>
                <c:pt idx="251">
                  <c:v>09.09.</c:v>
                </c:pt>
                <c:pt idx="252">
                  <c:v>10.09.</c:v>
                </c:pt>
                <c:pt idx="253">
                  <c:v>11.09.</c:v>
                </c:pt>
                <c:pt idx="254">
                  <c:v>12.09.</c:v>
                </c:pt>
                <c:pt idx="255">
                  <c:v>13.09.</c:v>
                </c:pt>
                <c:pt idx="256">
                  <c:v>14.09.</c:v>
                </c:pt>
                <c:pt idx="257">
                  <c:v>15.09.</c:v>
                </c:pt>
                <c:pt idx="258">
                  <c:v>16.09.</c:v>
                </c:pt>
                <c:pt idx="259">
                  <c:v>17.09.</c:v>
                </c:pt>
                <c:pt idx="260">
                  <c:v>18.09.</c:v>
                </c:pt>
                <c:pt idx="261">
                  <c:v>19.09.</c:v>
                </c:pt>
                <c:pt idx="262">
                  <c:v>20.09.</c:v>
                </c:pt>
                <c:pt idx="263">
                  <c:v>21.09.</c:v>
                </c:pt>
                <c:pt idx="264">
                  <c:v>22.09.</c:v>
                </c:pt>
                <c:pt idx="265">
                  <c:v>23.09.</c:v>
                </c:pt>
                <c:pt idx="266">
                  <c:v>24.09.</c:v>
                </c:pt>
                <c:pt idx="267">
                  <c:v>25.09.</c:v>
                </c:pt>
                <c:pt idx="268">
                  <c:v>26.09.</c:v>
                </c:pt>
                <c:pt idx="269">
                  <c:v>27.09.</c:v>
                </c:pt>
                <c:pt idx="270">
                  <c:v>28.09.</c:v>
                </c:pt>
                <c:pt idx="271">
                  <c:v>29.09.</c:v>
                </c:pt>
                <c:pt idx="272">
                  <c:v>30.09.</c:v>
                </c:pt>
                <c:pt idx="273">
                  <c:v>01.10.</c:v>
                </c:pt>
                <c:pt idx="274">
                  <c:v>02.10.</c:v>
                </c:pt>
                <c:pt idx="275">
                  <c:v>03.10.</c:v>
                </c:pt>
                <c:pt idx="276">
                  <c:v>04.10.</c:v>
                </c:pt>
                <c:pt idx="277">
                  <c:v>05.10.</c:v>
                </c:pt>
                <c:pt idx="278">
                  <c:v>06.10.</c:v>
                </c:pt>
                <c:pt idx="279">
                  <c:v>07.10.</c:v>
                </c:pt>
                <c:pt idx="280">
                  <c:v>08.10.</c:v>
                </c:pt>
                <c:pt idx="281">
                  <c:v>09.10.</c:v>
                </c:pt>
                <c:pt idx="282">
                  <c:v>10.10.</c:v>
                </c:pt>
                <c:pt idx="283">
                  <c:v>11.10.</c:v>
                </c:pt>
                <c:pt idx="284">
                  <c:v>12.10.</c:v>
                </c:pt>
                <c:pt idx="285">
                  <c:v>13.10.</c:v>
                </c:pt>
                <c:pt idx="286">
                  <c:v>14.10.</c:v>
                </c:pt>
                <c:pt idx="287">
                  <c:v>15.10.</c:v>
                </c:pt>
                <c:pt idx="288">
                  <c:v>16.10.</c:v>
                </c:pt>
                <c:pt idx="289">
                  <c:v>17.10.</c:v>
                </c:pt>
                <c:pt idx="290">
                  <c:v>18.10.</c:v>
                </c:pt>
                <c:pt idx="291">
                  <c:v>19.10.</c:v>
                </c:pt>
                <c:pt idx="292">
                  <c:v>20.10.</c:v>
                </c:pt>
                <c:pt idx="293">
                  <c:v>21.10.</c:v>
                </c:pt>
                <c:pt idx="294">
                  <c:v>22.10.</c:v>
                </c:pt>
                <c:pt idx="295">
                  <c:v>23.10.</c:v>
                </c:pt>
                <c:pt idx="296">
                  <c:v>24.10.</c:v>
                </c:pt>
                <c:pt idx="297">
                  <c:v>25.10.</c:v>
                </c:pt>
                <c:pt idx="298">
                  <c:v>26.10.</c:v>
                </c:pt>
                <c:pt idx="299">
                  <c:v>27.10.</c:v>
                </c:pt>
                <c:pt idx="300">
                  <c:v>28.10.</c:v>
                </c:pt>
                <c:pt idx="301">
                  <c:v>29.10.</c:v>
                </c:pt>
                <c:pt idx="302">
                  <c:v>30.10.</c:v>
                </c:pt>
                <c:pt idx="303">
                  <c:v>31.10.</c:v>
                </c:pt>
                <c:pt idx="304">
                  <c:v>01.11.</c:v>
                </c:pt>
                <c:pt idx="305">
                  <c:v>02.11.</c:v>
                </c:pt>
                <c:pt idx="306">
                  <c:v>03.11.</c:v>
                </c:pt>
                <c:pt idx="307">
                  <c:v>04.11.</c:v>
                </c:pt>
                <c:pt idx="308">
                  <c:v>05.11.</c:v>
                </c:pt>
                <c:pt idx="309">
                  <c:v>06.11.</c:v>
                </c:pt>
                <c:pt idx="310">
                  <c:v>07.11.</c:v>
                </c:pt>
                <c:pt idx="311">
                  <c:v>08.11.</c:v>
                </c:pt>
                <c:pt idx="312">
                  <c:v>09.11.</c:v>
                </c:pt>
                <c:pt idx="313">
                  <c:v>10.11.</c:v>
                </c:pt>
                <c:pt idx="314">
                  <c:v>11.11.</c:v>
                </c:pt>
                <c:pt idx="315">
                  <c:v>12.11.</c:v>
                </c:pt>
                <c:pt idx="316">
                  <c:v>13.11.</c:v>
                </c:pt>
                <c:pt idx="317">
                  <c:v>14.11.</c:v>
                </c:pt>
                <c:pt idx="318">
                  <c:v>15.11.</c:v>
                </c:pt>
                <c:pt idx="319">
                  <c:v>16.11.</c:v>
                </c:pt>
                <c:pt idx="320">
                  <c:v>17.11.</c:v>
                </c:pt>
                <c:pt idx="321">
                  <c:v>18.11.</c:v>
                </c:pt>
                <c:pt idx="322">
                  <c:v>19.11.</c:v>
                </c:pt>
                <c:pt idx="323">
                  <c:v>20.11.</c:v>
                </c:pt>
                <c:pt idx="324">
                  <c:v>21.11.</c:v>
                </c:pt>
                <c:pt idx="325">
                  <c:v>22.11.</c:v>
                </c:pt>
                <c:pt idx="326">
                  <c:v>23.11.</c:v>
                </c:pt>
                <c:pt idx="327">
                  <c:v>24.11.</c:v>
                </c:pt>
                <c:pt idx="328">
                  <c:v>25.11.</c:v>
                </c:pt>
                <c:pt idx="329">
                  <c:v>26.11.</c:v>
                </c:pt>
                <c:pt idx="330">
                  <c:v>27.11.</c:v>
                </c:pt>
                <c:pt idx="331">
                  <c:v>28.11.</c:v>
                </c:pt>
                <c:pt idx="332">
                  <c:v>29.11.</c:v>
                </c:pt>
                <c:pt idx="333">
                  <c:v>30.11.</c:v>
                </c:pt>
                <c:pt idx="334">
                  <c:v>01.12.</c:v>
                </c:pt>
                <c:pt idx="335">
                  <c:v>02.12.</c:v>
                </c:pt>
                <c:pt idx="336">
                  <c:v>03.12.</c:v>
                </c:pt>
                <c:pt idx="337">
                  <c:v>04.12.</c:v>
                </c:pt>
                <c:pt idx="338">
                  <c:v>05.12.</c:v>
                </c:pt>
                <c:pt idx="339">
                  <c:v>06.12.</c:v>
                </c:pt>
                <c:pt idx="340">
                  <c:v>07.12.</c:v>
                </c:pt>
                <c:pt idx="341">
                  <c:v>08.12.</c:v>
                </c:pt>
                <c:pt idx="342">
                  <c:v>09.12.</c:v>
                </c:pt>
                <c:pt idx="343">
                  <c:v>10.12.</c:v>
                </c:pt>
                <c:pt idx="344">
                  <c:v>11.12.</c:v>
                </c:pt>
                <c:pt idx="345">
                  <c:v>12.12.</c:v>
                </c:pt>
                <c:pt idx="346">
                  <c:v>13.12.</c:v>
                </c:pt>
                <c:pt idx="347">
                  <c:v>14.12.</c:v>
                </c:pt>
                <c:pt idx="348">
                  <c:v>15.12.</c:v>
                </c:pt>
                <c:pt idx="349">
                  <c:v>16.12.</c:v>
                </c:pt>
                <c:pt idx="350">
                  <c:v>17.12.</c:v>
                </c:pt>
                <c:pt idx="351">
                  <c:v>18.12.</c:v>
                </c:pt>
                <c:pt idx="352">
                  <c:v>19.12.</c:v>
                </c:pt>
                <c:pt idx="353">
                  <c:v>20.12.</c:v>
                </c:pt>
                <c:pt idx="354">
                  <c:v>21.12.</c:v>
                </c:pt>
                <c:pt idx="355">
                  <c:v>22.12.</c:v>
                </c:pt>
                <c:pt idx="356">
                  <c:v>23.12.</c:v>
                </c:pt>
                <c:pt idx="357">
                  <c:v>24.12.</c:v>
                </c:pt>
                <c:pt idx="358">
                  <c:v>25.12.</c:v>
                </c:pt>
                <c:pt idx="359">
                  <c:v>26.12.</c:v>
                </c:pt>
                <c:pt idx="360">
                  <c:v>27.12.</c:v>
                </c:pt>
                <c:pt idx="361">
                  <c:v>28.12.</c:v>
                </c:pt>
                <c:pt idx="362">
                  <c:v>29.12.</c:v>
                </c:pt>
                <c:pt idx="363">
                  <c:v>30.12.</c:v>
                </c:pt>
                <c:pt idx="364">
                  <c:v>31.12.</c:v>
                </c:pt>
              </c:strCache>
            </c:strRef>
          </c:cat>
          <c:val>
            <c:numRef>
              <c:f>'Tab. für Graphik (365) '!$F$14:$F$378</c:f>
              <c:numCache>
                <c:formatCode>#,##0</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smooth val="0"/>
          <c:extLst>
            <c:ext xmlns:c16="http://schemas.microsoft.com/office/drawing/2014/chart" uri="{C3380CC4-5D6E-409C-BE32-E72D297353CC}">
              <c16:uniqueId val="{00000004-FBE2-4922-8897-E1D3AA878FB5}"/>
            </c:ext>
          </c:extLst>
        </c:ser>
        <c:dLbls>
          <c:showLegendKey val="0"/>
          <c:showVal val="0"/>
          <c:showCatName val="0"/>
          <c:showSerName val="0"/>
          <c:showPercent val="0"/>
          <c:showBubbleSize val="0"/>
        </c:dLbls>
        <c:smooth val="0"/>
        <c:axId val="111463424"/>
        <c:axId val="111346816"/>
      </c:lineChart>
      <c:catAx>
        <c:axId val="111463424"/>
        <c:scaling>
          <c:orientation val="minMax"/>
        </c:scaling>
        <c:delete val="0"/>
        <c:axPos val="b"/>
        <c:title>
          <c:tx>
            <c:rich>
              <a:bodyPr/>
              <a:lstStyle/>
              <a:p>
                <a:pPr>
                  <a:defRPr sz="1150" b="1" i="0" u="none" strike="noStrike" baseline="0">
                    <a:solidFill>
                      <a:srgbClr val="000000"/>
                    </a:solidFill>
                    <a:latin typeface="Arial"/>
                    <a:ea typeface="Arial"/>
                    <a:cs typeface="Arial"/>
                  </a:defRPr>
                </a:pPr>
                <a:r>
                  <a:rPr lang="de-DE"/>
                  <a:t>Kalenderjahr</a:t>
                </a:r>
              </a:p>
            </c:rich>
          </c:tx>
          <c:layout>
            <c:manualLayout>
              <c:xMode val="edge"/>
              <c:yMode val="edge"/>
              <c:x val="0.45407098121085593"/>
              <c:y val="0.9289340101522842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50" b="0" i="0" u="none" strike="noStrike" baseline="0">
                <a:solidFill>
                  <a:srgbClr val="000000"/>
                </a:solidFill>
                <a:latin typeface="Arial"/>
                <a:ea typeface="Arial"/>
                <a:cs typeface="Arial"/>
              </a:defRPr>
            </a:pPr>
            <a:endParaRPr lang="de-DE"/>
          </a:p>
        </c:txPr>
        <c:crossAx val="111346816"/>
        <c:crosses val="autoZero"/>
        <c:auto val="1"/>
        <c:lblAlgn val="ctr"/>
        <c:lblOffset val="100"/>
        <c:tickLblSkip val="10"/>
        <c:tickMarkSkip val="10"/>
        <c:noMultiLvlLbl val="0"/>
      </c:catAx>
      <c:valAx>
        <c:axId val="111346816"/>
        <c:scaling>
          <c:orientation val="minMax"/>
        </c:scaling>
        <c:delete val="0"/>
        <c:axPos val="l"/>
        <c:majorGridlines>
          <c:spPr>
            <a:ln w="3175">
              <a:solidFill>
                <a:srgbClr val="000000"/>
              </a:solidFill>
              <a:prstDash val="solid"/>
            </a:ln>
          </c:spPr>
        </c:majorGridlines>
        <c:title>
          <c:tx>
            <c:rich>
              <a:bodyPr/>
              <a:lstStyle/>
              <a:p>
                <a:pPr>
                  <a:defRPr sz="1150" b="1" i="0" u="none" strike="noStrike" baseline="0">
                    <a:solidFill>
                      <a:srgbClr val="000000"/>
                    </a:solidFill>
                    <a:latin typeface="Arial"/>
                    <a:ea typeface="Arial"/>
                    <a:cs typeface="Arial"/>
                  </a:defRPr>
                </a:pPr>
                <a:r>
                  <a:rPr lang="de-DE" sz="1150" b="1" i="0" u="none" strike="noStrike" baseline="0">
                    <a:solidFill>
                      <a:srgbClr val="000000"/>
                    </a:solidFill>
                    <a:latin typeface="Arial"/>
                    <a:cs typeface="Arial"/>
                  </a:rPr>
                  <a:t>täglicher Abwasserdurchfluss [m</a:t>
                </a:r>
                <a:r>
                  <a:rPr lang="de-DE" sz="1150" b="1" i="0" u="none" strike="noStrike" baseline="30000">
                    <a:solidFill>
                      <a:srgbClr val="000000"/>
                    </a:solidFill>
                    <a:latin typeface="Arial"/>
                    <a:cs typeface="Arial"/>
                  </a:rPr>
                  <a:t>3</a:t>
                </a:r>
                <a:r>
                  <a:rPr lang="de-DE" sz="1150" b="1" i="0" u="none" strike="noStrike" baseline="0">
                    <a:solidFill>
                      <a:srgbClr val="000000"/>
                    </a:solidFill>
                    <a:latin typeface="Arial"/>
                    <a:cs typeface="Arial"/>
                  </a:rPr>
                  <a:t>/d]</a:t>
                </a:r>
              </a:p>
            </c:rich>
          </c:tx>
          <c:layout>
            <c:manualLayout>
              <c:xMode val="edge"/>
              <c:yMode val="edge"/>
              <c:x val="3.9665970772442591E-2"/>
              <c:y val="0.2910321489001692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111463424"/>
        <c:crosses val="autoZero"/>
        <c:crossBetween val="between"/>
      </c:valAx>
      <c:spPr>
        <a:solidFill>
          <a:srgbClr val="C0C0C0"/>
        </a:solidFill>
        <a:ln w="12700">
          <a:solidFill>
            <a:srgbClr val="808080"/>
          </a:solidFill>
          <a:prstDash val="solid"/>
        </a:ln>
      </c:spPr>
    </c:plotArea>
    <c:legend>
      <c:legendPos val="r"/>
      <c:layout>
        <c:manualLayout>
          <c:xMode val="edge"/>
          <c:yMode val="edge"/>
          <c:x val="0.55532359081419624"/>
          <c:y val="3.2148900169204735E-2"/>
          <c:w val="0.38308977035490605"/>
          <c:h val="0.1928934010152284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300" b="1" i="0" u="none" strike="noStrike" baseline="0">
                <a:solidFill>
                  <a:srgbClr val="000000"/>
                </a:solidFill>
                <a:latin typeface="Arial"/>
                <a:ea typeface="Arial"/>
                <a:cs typeface="Arial"/>
              </a:defRPr>
            </a:pPr>
            <a:r>
              <a:rPr lang="de-DE"/>
              <a:t>Graphische Darstellung</a:t>
            </a:r>
          </a:p>
        </c:rich>
      </c:tx>
      <c:layout>
        <c:manualLayout>
          <c:xMode val="edge"/>
          <c:yMode val="edge"/>
          <c:x val="8.6620247432525901E-2"/>
          <c:y val="6.3179837257672511E-2"/>
        </c:manualLayout>
      </c:layout>
      <c:overlay val="0"/>
      <c:spPr>
        <a:noFill/>
        <a:ln w="25400">
          <a:noFill/>
        </a:ln>
      </c:spPr>
    </c:title>
    <c:autoTitleDeleted val="0"/>
    <c:plotArea>
      <c:layout>
        <c:manualLayout>
          <c:layoutTarget val="inner"/>
          <c:xMode val="edge"/>
          <c:yMode val="edge"/>
          <c:x val="8.5594989561586635E-2"/>
          <c:y val="0.19289340101522842"/>
          <c:w val="0.86638830897703545"/>
          <c:h val="0.66159052453468692"/>
        </c:manualLayout>
      </c:layout>
      <c:lineChart>
        <c:grouping val="standard"/>
        <c:varyColors val="0"/>
        <c:ser>
          <c:idx val="0"/>
          <c:order val="0"/>
          <c:tx>
            <c:v>gemessener täglicher Abwasserdurchfluss</c:v>
          </c:tx>
          <c:spPr>
            <a:ln w="12700">
              <a:solidFill>
                <a:srgbClr val="008000"/>
              </a:solidFill>
              <a:prstDash val="solid"/>
            </a:ln>
          </c:spPr>
          <c:marker>
            <c:symbol val="none"/>
          </c:marker>
          <c:cat>
            <c:strRef>
              <c:f>'Tab. für Graphik (366)'!$A$14:$A$379</c:f>
              <c:strCache>
                <c:ptCount val="366"/>
                <c:pt idx="0">
                  <c:v>01.01.</c:v>
                </c:pt>
                <c:pt idx="1">
                  <c:v>02.01.</c:v>
                </c:pt>
                <c:pt idx="2">
                  <c:v>03.01.</c:v>
                </c:pt>
                <c:pt idx="3">
                  <c:v>04.01.</c:v>
                </c:pt>
                <c:pt idx="4">
                  <c:v>05.01.</c:v>
                </c:pt>
                <c:pt idx="5">
                  <c:v>06.01.</c:v>
                </c:pt>
                <c:pt idx="6">
                  <c:v>07.01.</c:v>
                </c:pt>
                <c:pt idx="7">
                  <c:v>08.01.</c:v>
                </c:pt>
                <c:pt idx="8">
                  <c:v>09.01.</c:v>
                </c:pt>
                <c:pt idx="9">
                  <c:v>10.01.</c:v>
                </c:pt>
                <c:pt idx="10">
                  <c:v>11.01.</c:v>
                </c:pt>
                <c:pt idx="11">
                  <c:v>12.01.</c:v>
                </c:pt>
                <c:pt idx="12">
                  <c:v>13.01.</c:v>
                </c:pt>
                <c:pt idx="13">
                  <c:v>14.01.</c:v>
                </c:pt>
                <c:pt idx="14">
                  <c:v>15.01.</c:v>
                </c:pt>
                <c:pt idx="15">
                  <c:v>16.01.</c:v>
                </c:pt>
                <c:pt idx="16">
                  <c:v>17.01.</c:v>
                </c:pt>
                <c:pt idx="17">
                  <c:v>18.01.</c:v>
                </c:pt>
                <c:pt idx="18">
                  <c:v>19.01.</c:v>
                </c:pt>
                <c:pt idx="19">
                  <c:v>20.01.</c:v>
                </c:pt>
                <c:pt idx="20">
                  <c:v>21.01.</c:v>
                </c:pt>
                <c:pt idx="21">
                  <c:v>22.01.</c:v>
                </c:pt>
                <c:pt idx="22">
                  <c:v>23.01.</c:v>
                </c:pt>
                <c:pt idx="23">
                  <c:v>24.01.</c:v>
                </c:pt>
                <c:pt idx="24">
                  <c:v>25.01.</c:v>
                </c:pt>
                <c:pt idx="25">
                  <c:v>26.01.</c:v>
                </c:pt>
                <c:pt idx="26">
                  <c:v>27.01.</c:v>
                </c:pt>
                <c:pt idx="27">
                  <c:v>28.01.</c:v>
                </c:pt>
                <c:pt idx="28">
                  <c:v>29.01.</c:v>
                </c:pt>
                <c:pt idx="29">
                  <c:v>30.01.</c:v>
                </c:pt>
                <c:pt idx="30">
                  <c:v>31.01.</c:v>
                </c:pt>
                <c:pt idx="31">
                  <c:v>01.02.</c:v>
                </c:pt>
                <c:pt idx="32">
                  <c:v>02.02.</c:v>
                </c:pt>
                <c:pt idx="33">
                  <c:v>03.02.</c:v>
                </c:pt>
                <c:pt idx="34">
                  <c:v>04.02.</c:v>
                </c:pt>
                <c:pt idx="35">
                  <c:v>05.02.</c:v>
                </c:pt>
                <c:pt idx="36">
                  <c:v>06.02.</c:v>
                </c:pt>
                <c:pt idx="37">
                  <c:v>07.02.</c:v>
                </c:pt>
                <c:pt idx="38">
                  <c:v>08.02.</c:v>
                </c:pt>
                <c:pt idx="39">
                  <c:v>09.02.</c:v>
                </c:pt>
                <c:pt idx="40">
                  <c:v>10.02.</c:v>
                </c:pt>
                <c:pt idx="41">
                  <c:v>11.02.</c:v>
                </c:pt>
                <c:pt idx="42">
                  <c:v>12.02.</c:v>
                </c:pt>
                <c:pt idx="43">
                  <c:v>13.02.</c:v>
                </c:pt>
                <c:pt idx="44">
                  <c:v>14.02.</c:v>
                </c:pt>
                <c:pt idx="45">
                  <c:v>15.02.</c:v>
                </c:pt>
                <c:pt idx="46">
                  <c:v>16.02.</c:v>
                </c:pt>
                <c:pt idx="47">
                  <c:v>17.02.</c:v>
                </c:pt>
                <c:pt idx="48">
                  <c:v>18.02.</c:v>
                </c:pt>
                <c:pt idx="49">
                  <c:v>19.02.</c:v>
                </c:pt>
                <c:pt idx="50">
                  <c:v>20.02.</c:v>
                </c:pt>
                <c:pt idx="51">
                  <c:v>21.02.</c:v>
                </c:pt>
                <c:pt idx="52">
                  <c:v>22.02.</c:v>
                </c:pt>
                <c:pt idx="53">
                  <c:v>23.02.</c:v>
                </c:pt>
                <c:pt idx="54">
                  <c:v>24.02.</c:v>
                </c:pt>
                <c:pt idx="55">
                  <c:v>25.02.</c:v>
                </c:pt>
                <c:pt idx="56">
                  <c:v>26.02.</c:v>
                </c:pt>
                <c:pt idx="57">
                  <c:v>27.02.</c:v>
                </c:pt>
                <c:pt idx="58">
                  <c:v>28.02.</c:v>
                </c:pt>
                <c:pt idx="59">
                  <c:v>29.02.</c:v>
                </c:pt>
                <c:pt idx="60">
                  <c:v>01.03.</c:v>
                </c:pt>
                <c:pt idx="61">
                  <c:v>02.03.</c:v>
                </c:pt>
                <c:pt idx="62">
                  <c:v>03.03.</c:v>
                </c:pt>
                <c:pt idx="63">
                  <c:v>04.03.</c:v>
                </c:pt>
                <c:pt idx="64">
                  <c:v>05.03.</c:v>
                </c:pt>
                <c:pt idx="65">
                  <c:v>06.03.</c:v>
                </c:pt>
                <c:pt idx="66">
                  <c:v>07.03.</c:v>
                </c:pt>
                <c:pt idx="67">
                  <c:v>08.03.</c:v>
                </c:pt>
                <c:pt idx="68">
                  <c:v>09.03.</c:v>
                </c:pt>
                <c:pt idx="69">
                  <c:v>10.03.</c:v>
                </c:pt>
                <c:pt idx="70">
                  <c:v>11.03.</c:v>
                </c:pt>
                <c:pt idx="71">
                  <c:v>12.03.</c:v>
                </c:pt>
                <c:pt idx="72">
                  <c:v>13.03.</c:v>
                </c:pt>
                <c:pt idx="73">
                  <c:v>14.03.</c:v>
                </c:pt>
                <c:pt idx="74">
                  <c:v>15.03.</c:v>
                </c:pt>
                <c:pt idx="75">
                  <c:v>16.03.</c:v>
                </c:pt>
                <c:pt idx="76">
                  <c:v>17.03.</c:v>
                </c:pt>
                <c:pt idx="77">
                  <c:v>18.03.</c:v>
                </c:pt>
                <c:pt idx="78">
                  <c:v>19.03.</c:v>
                </c:pt>
                <c:pt idx="79">
                  <c:v>20.03.</c:v>
                </c:pt>
                <c:pt idx="80">
                  <c:v>21.03.</c:v>
                </c:pt>
                <c:pt idx="81">
                  <c:v>22.03.</c:v>
                </c:pt>
                <c:pt idx="82">
                  <c:v>23.03.</c:v>
                </c:pt>
                <c:pt idx="83">
                  <c:v>24.03.</c:v>
                </c:pt>
                <c:pt idx="84">
                  <c:v>25.03.</c:v>
                </c:pt>
                <c:pt idx="85">
                  <c:v>26.03.</c:v>
                </c:pt>
                <c:pt idx="86">
                  <c:v>27.03.</c:v>
                </c:pt>
                <c:pt idx="87">
                  <c:v>28.03.</c:v>
                </c:pt>
                <c:pt idx="88">
                  <c:v>29.03.</c:v>
                </c:pt>
                <c:pt idx="89">
                  <c:v>30.03.</c:v>
                </c:pt>
                <c:pt idx="90">
                  <c:v>31.03.</c:v>
                </c:pt>
                <c:pt idx="91">
                  <c:v>01.04.</c:v>
                </c:pt>
                <c:pt idx="92">
                  <c:v>02.04.</c:v>
                </c:pt>
                <c:pt idx="93">
                  <c:v>03.04.</c:v>
                </c:pt>
                <c:pt idx="94">
                  <c:v>04.04.</c:v>
                </c:pt>
                <c:pt idx="95">
                  <c:v>05.04.</c:v>
                </c:pt>
                <c:pt idx="96">
                  <c:v>06.04.</c:v>
                </c:pt>
                <c:pt idx="97">
                  <c:v>07.04.</c:v>
                </c:pt>
                <c:pt idx="98">
                  <c:v>08.04.</c:v>
                </c:pt>
                <c:pt idx="99">
                  <c:v>09.04.</c:v>
                </c:pt>
                <c:pt idx="100">
                  <c:v>10.04.</c:v>
                </c:pt>
                <c:pt idx="101">
                  <c:v>11.04.</c:v>
                </c:pt>
                <c:pt idx="102">
                  <c:v>12.04.</c:v>
                </c:pt>
                <c:pt idx="103">
                  <c:v>13.04.</c:v>
                </c:pt>
                <c:pt idx="104">
                  <c:v>14.04.</c:v>
                </c:pt>
                <c:pt idx="105">
                  <c:v>15.04.</c:v>
                </c:pt>
                <c:pt idx="106">
                  <c:v>16.04.</c:v>
                </c:pt>
                <c:pt idx="107">
                  <c:v>17.04.</c:v>
                </c:pt>
                <c:pt idx="108">
                  <c:v>18.04.</c:v>
                </c:pt>
                <c:pt idx="109">
                  <c:v>19.04.</c:v>
                </c:pt>
                <c:pt idx="110">
                  <c:v>20.04.</c:v>
                </c:pt>
                <c:pt idx="111">
                  <c:v>21.04.</c:v>
                </c:pt>
                <c:pt idx="112">
                  <c:v>22.04.</c:v>
                </c:pt>
                <c:pt idx="113">
                  <c:v>23.04.</c:v>
                </c:pt>
                <c:pt idx="114">
                  <c:v>24.04.</c:v>
                </c:pt>
                <c:pt idx="115">
                  <c:v>25.04.</c:v>
                </c:pt>
                <c:pt idx="116">
                  <c:v>26.04.</c:v>
                </c:pt>
                <c:pt idx="117">
                  <c:v>27.04.</c:v>
                </c:pt>
                <c:pt idx="118">
                  <c:v>28.04.</c:v>
                </c:pt>
                <c:pt idx="119">
                  <c:v>29.04.</c:v>
                </c:pt>
                <c:pt idx="120">
                  <c:v>30.04.</c:v>
                </c:pt>
                <c:pt idx="121">
                  <c:v>01.05.</c:v>
                </c:pt>
                <c:pt idx="122">
                  <c:v>02.05.</c:v>
                </c:pt>
                <c:pt idx="123">
                  <c:v>03.05.</c:v>
                </c:pt>
                <c:pt idx="124">
                  <c:v>04.05.</c:v>
                </c:pt>
                <c:pt idx="125">
                  <c:v>05.05.</c:v>
                </c:pt>
                <c:pt idx="126">
                  <c:v>06.05.</c:v>
                </c:pt>
                <c:pt idx="127">
                  <c:v>07.05.</c:v>
                </c:pt>
                <c:pt idx="128">
                  <c:v>08.05.</c:v>
                </c:pt>
                <c:pt idx="129">
                  <c:v>09.05.</c:v>
                </c:pt>
                <c:pt idx="130">
                  <c:v>10.05.</c:v>
                </c:pt>
                <c:pt idx="131">
                  <c:v>11.05.</c:v>
                </c:pt>
                <c:pt idx="132">
                  <c:v>12.05.</c:v>
                </c:pt>
                <c:pt idx="133">
                  <c:v>13.05.</c:v>
                </c:pt>
                <c:pt idx="134">
                  <c:v>14.05.</c:v>
                </c:pt>
                <c:pt idx="135">
                  <c:v>15.05.</c:v>
                </c:pt>
                <c:pt idx="136">
                  <c:v>16.05.</c:v>
                </c:pt>
                <c:pt idx="137">
                  <c:v>17.05.</c:v>
                </c:pt>
                <c:pt idx="138">
                  <c:v>18.05.</c:v>
                </c:pt>
                <c:pt idx="139">
                  <c:v>19.05.</c:v>
                </c:pt>
                <c:pt idx="140">
                  <c:v>20.05.</c:v>
                </c:pt>
                <c:pt idx="141">
                  <c:v>21.05.</c:v>
                </c:pt>
                <c:pt idx="142">
                  <c:v>22.05.</c:v>
                </c:pt>
                <c:pt idx="143">
                  <c:v>23.05.</c:v>
                </c:pt>
                <c:pt idx="144">
                  <c:v>24.05.</c:v>
                </c:pt>
                <c:pt idx="145">
                  <c:v>25.05.</c:v>
                </c:pt>
                <c:pt idx="146">
                  <c:v>26.05.</c:v>
                </c:pt>
                <c:pt idx="147">
                  <c:v>27.05.</c:v>
                </c:pt>
                <c:pt idx="148">
                  <c:v>28.05.</c:v>
                </c:pt>
                <c:pt idx="149">
                  <c:v>29.05.</c:v>
                </c:pt>
                <c:pt idx="150">
                  <c:v>30.05.</c:v>
                </c:pt>
                <c:pt idx="151">
                  <c:v>31.05.</c:v>
                </c:pt>
                <c:pt idx="152">
                  <c:v>01.06.</c:v>
                </c:pt>
                <c:pt idx="153">
                  <c:v>02.06.</c:v>
                </c:pt>
                <c:pt idx="154">
                  <c:v>03.06.</c:v>
                </c:pt>
                <c:pt idx="155">
                  <c:v>04.06.</c:v>
                </c:pt>
                <c:pt idx="156">
                  <c:v>05.06.</c:v>
                </c:pt>
                <c:pt idx="157">
                  <c:v>06.06.</c:v>
                </c:pt>
                <c:pt idx="158">
                  <c:v>07.06.</c:v>
                </c:pt>
                <c:pt idx="159">
                  <c:v>08.06.</c:v>
                </c:pt>
                <c:pt idx="160">
                  <c:v>09.06.</c:v>
                </c:pt>
                <c:pt idx="161">
                  <c:v>10.06.</c:v>
                </c:pt>
                <c:pt idx="162">
                  <c:v>11.06.</c:v>
                </c:pt>
                <c:pt idx="163">
                  <c:v>12.06.</c:v>
                </c:pt>
                <c:pt idx="164">
                  <c:v>13.06.</c:v>
                </c:pt>
                <c:pt idx="165">
                  <c:v>14.06.</c:v>
                </c:pt>
                <c:pt idx="166">
                  <c:v>15.06.</c:v>
                </c:pt>
                <c:pt idx="167">
                  <c:v>16.06.</c:v>
                </c:pt>
                <c:pt idx="168">
                  <c:v>17.06.</c:v>
                </c:pt>
                <c:pt idx="169">
                  <c:v>18.06.</c:v>
                </c:pt>
                <c:pt idx="170">
                  <c:v>19.06.</c:v>
                </c:pt>
                <c:pt idx="171">
                  <c:v>20.06.</c:v>
                </c:pt>
                <c:pt idx="172">
                  <c:v>21.06.</c:v>
                </c:pt>
                <c:pt idx="173">
                  <c:v>22.06.</c:v>
                </c:pt>
                <c:pt idx="174">
                  <c:v>23.06.</c:v>
                </c:pt>
                <c:pt idx="175">
                  <c:v>24.06.</c:v>
                </c:pt>
                <c:pt idx="176">
                  <c:v>25.06.</c:v>
                </c:pt>
                <c:pt idx="177">
                  <c:v>26.06.</c:v>
                </c:pt>
                <c:pt idx="178">
                  <c:v>27.06.</c:v>
                </c:pt>
                <c:pt idx="179">
                  <c:v>28.06.</c:v>
                </c:pt>
                <c:pt idx="180">
                  <c:v>29.06.</c:v>
                </c:pt>
                <c:pt idx="181">
                  <c:v>30.06.</c:v>
                </c:pt>
                <c:pt idx="182">
                  <c:v>01.07.</c:v>
                </c:pt>
                <c:pt idx="183">
                  <c:v>02.07.</c:v>
                </c:pt>
                <c:pt idx="184">
                  <c:v>03.07.</c:v>
                </c:pt>
                <c:pt idx="185">
                  <c:v>04.07.</c:v>
                </c:pt>
                <c:pt idx="186">
                  <c:v>05.07.</c:v>
                </c:pt>
                <c:pt idx="187">
                  <c:v>06.07.</c:v>
                </c:pt>
                <c:pt idx="188">
                  <c:v>07.07.</c:v>
                </c:pt>
                <c:pt idx="189">
                  <c:v>08.07.</c:v>
                </c:pt>
                <c:pt idx="190">
                  <c:v>09.07.</c:v>
                </c:pt>
                <c:pt idx="191">
                  <c:v>10.07.</c:v>
                </c:pt>
                <c:pt idx="192">
                  <c:v>11.07.</c:v>
                </c:pt>
                <c:pt idx="193">
                  <c:v>12.07.</c:v>
                </c:pt>
                <c:pt idx="194">
                  <c:v>13.07.</c:v>
                </c:pt>
                <c:pt idx="195">
                  <c:v>14.07.</c:v>
                </c:pt>
                <c:pt idx="196">
                  <c:v>15.07.</c:v>
                </c:pt>
                <c:pt idx="197">
                  <c:v>16.07.</c:v>
                </c:pt>
                <c:pt idx="198">
                  <c:v>17.07.</c:v>
                </c:pt>
                <c:pt idx="199">
                  <c:v>18.07.</c:v>
                </c:pt>
                <c:pt idx="200">
                  <c:v>19.07.</c:v>
                </c:pt>
                <c:pt idx="201">
                  <c:v>20.07.</c:v>
                </c:pt>
                <c:pt idx="202">
                  <c:v>21.07.</c:v>
                </c:pt>
                <c:pt idx="203">
                  <c:v>22.07.</c:v>
                </c:pt>
                <c:pt idx="204">
                  <c:v>23.07.</c:v>
                </c:pt>
                <c:pt idx="205">
                  <c:v>24.07.</c:v>
                </c:pt>
                <c:pt idx="206">
                  <c:v>25.07.</c:v>
                </c:pt>
                <c:pt idx="207">
                  <c:v>26.07.</c:v>
                </c:pt>
                <c:pt idx="208">
                  <c:v>27.07.</c:v>
                </c:pt>
                <c:pt idx="209">
                  <c:v>28.07.</c:v>
                </c:pt>
                <c:pt idx="210">
                  <c:v>29.07.</c:v>
                </c:pt>
                <c:pt idx="211">
                  <c:v>30.07.</c:v>
                </c:pt>
                <c:pt idx="212">
                  <c:v>31.07.</c:v>
                </c:pt>
                <c:pt idx="213">
                  <c:v>01.08.</c:v>
                </c:pt>
                <c:pt idx="214">
                  <c:v>02.08.</c:v>
                </c:pt>
                <c:pt idx="215">
                  <c:v>03.08.</c:v>
                </c:pt>
                <c:pt idx="216">
                  <c:v>04.08.</c:v>
                </c:pt>
                <c:pt idx="217">
                  <c:v>05.08.</c:v>
                </c:pt>
                <c:pt idx="218">
                  <c:v>06.08.</c:v>
                </c:pt>
                <c:pt idx="219">
                  <c:v>07.08.</c:v>
                </c:pt>
                <c:pt idx="220">
                  <c:v>08.08.</c:v>
                </c:pt>
                <c:pt idx="221">
                  <c:v>09.08.</c:v>
                </c:pt>
                <c:pt idx="222">
                  <c:v>10.08.</c:v>
                </c:pt>
                <c:pt idx="223">
                  <c:v>11.08.</c:v>
                </c:pt>
                <c:pt idx="224">
                  <c:v>12.08.</c:v>
                </c:pt>
                <c:pt idx="225">
                  <c:v>13.08.</c:v>
                </c:pt>
                <c:pt idx="226">
                  <c:v>14.08.</c:v>
                </c:pt>
                <c:pt idx="227">
                  <c:v>15.08.</c:v>
                </c:pt>
                <c:pt idx="228">
                  <c:v>16.08.</c:v>
                </c:pt>
                <c:pt idx="229">
                  <c:v>17.08.</c:v>
                </c:pt>
                <c:pt idx="230">
                  <c:v>18.08.</c:v>
                </c:pt>
                <c:pt idx="231">
                  <c:v>19.08.</c:v>
                </c:pt>
                <c:pt idx="232">
                  <c:v>20.08.</c:v>
                </c:pt>
                <c:pt idx="233">
                  <c:v>21.08.</c:v>
                </c:pt>
                <c:pt idx="234">
                  <c:v>22.08.</c:v>
                </c:pt>
                <c:pt idx="235">
                  <c:v>23.08.</c:v>
                </c:pt>
                <c:pt idx="236">
                  <c:v>24.08.</c:v>
                </c:pt>
                <c:pt idx="237">
                  <c:v>25.08.</c:v>
                </c:pt>
                <c:pt idx="238">
                  <c:v>26.08.</c:v>
                </c:pt>
                <c:pt idx="239">
                  <c:v>27.08.</c:v>
                </c:pt>
                <c:pt idx="240">
                  <c:v>28.08.</c:v>
                </c:pt>
                <c:pt idx="241">
                  <c:v>29.08.</c:v>
                </c:pt>
                <c:pt idx="242">
                  <c:v>30.08.</c:v>
                </c:pt>
                <c:pt idx="243">
                  <c:v>31.08.</c:v>
                </c:pt>
                <c:pt idx="244">
                  <c:v>01.09.</c:v>
                </c:pt>
                <c:pt idx="245">
                  <c:v>02.09.</c:v>
                </c:pt>
                <c:pt idx="246">
                  <c:v>03.09.</c:v>
                </c:pt>
                <c:pt idx="247">
                  <c:v>04.09.</c:v>
                </c:pt>
                <c:pt idx="248">
                  <c:v>05.09.</c:v>
                </c:pt>
                <c:pt idx="249">
                  <c:v>06.09.</c:v>
                </c:pt>
                <c:pt idx="250">
                  <c:v>07.09.</c:v>
                </c:pt>
                <c:pt idx="251">
                  <c:v>08.09.</c:v>
                </c:pt>
                <c:pt idx="252">
                  <c:v>09.09.</c:v>
                </c:pt>
                <c:pt idx="253">
                  <c:v>10.09.</c:v>
                </c:pt>
                <c:pt idx="254">
                  <c:v>11.09.</c:v>
                </c:pt>
                <c:pt idx="255">
                  <c:v>12.09.</c:v>
                </c:pt>
                <c:pt idx="256">
                  <c:v>13.09.</c:v>
                </c:pt>
                <c:pt idx="257">
                  <c:v>14.09.</c:v>
                </c:pt>
                <c:pt idx="258">
                  <c:v>15.09.</c:v>
                </c:pt>
                <c:pt idx="259">
                  <c:v>16.09.</c:v>
                </c:pt>
                <c:pt idx="260">
                  <c:v>17.09.</c:v>
                </c:pt>
                <c:pt idx="261">
                  <c:v>18.09.</c:v>
                </c:pt>
                <c:pt idx="262">
                  <c:v>19.09.</c:v>
                </c:pt>
                <c:pt idx="263">
                  <c:v>20.09.</c:v>
                </c:pt>
                <c:pt idx="264">
                  <c:v>21.09.</c:v>
                </c:pt>
                <c:pt idx="265">
                  <c:v>22.09.</c:v>
                </c:pt>
                <c:pt idx="266">
                  <c:v>23.09.</c:v>
                </c:pt>
                <c:pt idx="267">
                  <c:v>24.09.</c:v>
                </c:pt>
                <c:pt idx="268">
                  <c:v>25.09.</c:v>
                </c:pt>
                <c:pt idx="269">
                  <c:v>26.09.</c:v>
                </c:pt>
                <c:pt idx="270">
                  <c:v>27.09.</c:v>
                </c:pt>
                <c:pt idx="271">
                  <c:v>28.09.</c:v>
                </c:pt>
                <c:pt idx="272">
                  <c:v>29.09.</c:v>
                </c:pt>
                <c:pt idx="273">
                  <c:v>30.09.</c:v>
                </c:pt>
                <c:pt idx="274">
                  <c:v>01.10.</c:v>
                </c:pt>
                <c:pt idx="275">
                  <c:v>02.10.</c:v>
                </c:pt>
                <c:pt idx="276">
                  <c:v>03.10.</c:v>
                </c:pt>
                <c:pt idx="277">
                  <c:v>04.10.</c:v>
                </c:pt>
                <c:pt idx="278">
                  <c:v>05.10.</c:v>
                </c:pt>
                <c:pt idx="279">
                  <c:v>06.10.</c:v>
                </c:pt>
                <c:pt idx="280">
                  <c:v>07.10.</c:v>
                </c:pt>
                <c:pt idx="281">
                  <c:v>08.10.</c:v>
                </c:pt>
                <c:pt idx="282">
                  <c:v>09.10.</c:v>
                </c:pt>
                <c:pt idx="283">
                  <c:v>10.10.</c:v>
                </c:pt>
                <c:pt idx="284">
                  <c:v>11.10.</c:v>
                </c:pt>
                <c:pt idx="285">
                  <c:v>12.10.</c:v>
                </c:pt>
                <c:pt idx="286">
                  <c:v>13.10.</c:v>
                </c:pt>
                <c:pt idx="287">
                  <c:v>14.10.</c:v>
                </c:pt>
                <c:pt idx="288">
                  <c:v>15.10.</c:v>
                </c:pt>
                <c:pt idx="289">
                  <c:v>16.10.</c:v>
                </c:pt>
                <c:pt idx="290">
                  <c:v>17.10.</c:v>
                </c:pt>
                <c:pt idx="291">
                  <c:v>18.10.</c:v>
                </c:pt>
                <c:pt idx="292">
                  <c:v>19.10.</c:v>
                </c:pt>
                <c:pt idx="293">
                  <c:v>20.10.</c:v>
                </c:pt>
                <c:pt idx="294">
                  <c:v>21.10.</c:v>
                </c:pt>
                <c:pt idx="295">
                  <c:v>22.10.</c:v>
                </c:pt>
                <c:pt idx="296">
                  <c:v>23.10.</c:v>
                </c:pt>
                <c:pt idx="297">
                  <c:v>24.10.</c:v>
                </c:pt>
                <c:pt idx="298">
                  <c:v>25.10.</c:v>
                </c:pt>
                <c:pt idx="299">
                  <c:v>26.10.</c:v>
                </c:pt>
                <c:pt idx="300">
                  <c:v>27.10.</c:v>
                </c:pt>
                <c:pt idx="301">
                  <c:v>28.10.</c:v>
                </c:pt>
                <c:pt idx="302">
                  <c:v>29.10.</c:v>
                </c:pt>
                <c:pt idx="303">
                  <c:v>30.10.</c:v>
                </c:pt>
                <c:pt idx="304">
                  <c:v>31.10.</c:v>
                </c:pt>
                <c:pt idx="305">
                  <c:v>01.11.</c:v>
                </c:pt>
                <c:pt idx="306">
                  <c:v>02.11.</c:v>
                </c:pt>
                <c:pt idx="307">
                  <c:v>03.11.</c:v>
                </c:pt>
                <c:pt idx="308">
                  <c:v>04.11.</c:v>
                </c:pt>
                <c:pt idx="309">
                  <c:v>05.11.</c:v>
                </c:pt>
                <c:pt idx="310">
                  <c:v>06.11.</c:v>
                </c:pt>
                <c:pt idx="311">
                  <c:v>07.11.</c:v>
                </c:pt>
                <c:pt idx="312">
                  <c:v>08.11.</c:v>
                </c:pt>
                <c:pt idx="313">
                  <c:v>09.11.</c:v>
                </c:pt>
                <c:pt idx="314">
                  <c:v>10.11.</c:v>
                </c:pt>
                <c:pt idx="315">
                  <c:v>11.11.</c:v>
                </c:pt>
                <c:pt idx="316">
                  <c:v>12.11.</c:v>
                </c:pt>
                <c:pt idx="317">
                  <c:v>13.11.</c:v>
                </c:pt>
                <c:pt idx="318">
                  <c:v>14.11.</c:v>
                </c:pt>
                <c:pt idx="319">
                  <c:v>15.11.</c:v>
                </c:pt>
                <c:pt idx="320">
                  <c:v>16.11.</c:v>
                </c:pt>
                <c:pt idx="321">
                  <c:v>17.11.</c:v>
                </c:pt>
                <c:pt idx="322">
                  <c:v>18.11.</c:v>
                </c:pt>
                <c:pt idx="323">
                  <c:v>19.11.</c:v>
                </c:pt>
                <c:pt idx="324">
                  <c:v>20.11.</c:v>
                </c:pt>
                <c:pt idx="325">
                  <c:v>21.11.</c:v>
                </c:pt>
                <c:pt idx="326">
                  <c:v>22.11.</c:v>
                </c:pt>
                <c:pt idx="327">
                  <c:v>23.11.</c:v>
                </c:pt>
                <c:pt idx="328">
                  <c:v>24.11.</c:v>
                </c:pt>
                <c:pt idx="329">
                  <c:v>25.11.</c:v>
                </c:pt>
                <c:pt idx="330">
                  <c:v>26.11.</c:v>
                </c:pt>
                <c:pt idx="331">
                  <c:v>27.11.</c:v>
                </c:pt>
                <c:pt idx="332">
                  <c:v>28.11.</c:v>
                </c:pt>
                <c:pt idx="333">
                  <c:v>29.11.</c:v>
                </c:pt>
                <c:pt idx="334">
                  <c:v>30.11.</c:v>
                </c:pt>
                <c:pt idx="335">
                  <c:v>01.12.</c:v>
                </c:pt>
                <c:pt idx="336">
                  <c:v>02.12.</c:v>
                </c:pt>
                <c:pt idx="337">
                  <c:v>03.12.</c:v>
                </c:pt>
                <c:pt idx="338">
                  <c:v>04.12.</c:v>
                </c:pt>
                <c:pt idx="339">
                  <c:v>05.12.</c:v>
                </c:pt>
                <c:pt idx="340">
                  <c:v>06.12.</c:v>
                </c:pt>
                <c:pt idx="341">
                  <c:v>07.12.</c:v>
                </c:pt>
                <c:pt idx="342">
                  <c:v>08.12.</c:v>
                </c:pt>
                <c:pt idx="343">
                  <c:v>09.12.</c:v>
                </c:pt>
                <c:pt idx="344">
                  <c:v>10.12.</c:v>
                </c:pt>
                <c:pt idx="345">
                  <c:v>11.12.</c:v>
                </c:pt>
                <c:pt idx="346">
                  <c:v>12.12.</c:v>
                </c:pt>
                <c:pt idx="347">
                  <c:v>13.12.</c:v>
                </c:pt>
                <c:pt idx="348">
                  <c:v>14.12.</c:v>
                </c:pt>
                <c:pt idx="349">
                  <c:v>15.12.</c:v>
                </c:pt>
                <c:pt idx="350">
                  <c:v>16.12.</c:v>
                </c:pt>
                <c:pt idx="351">
                  <c:v>17.12.</c:v>
                </c:pt>
                <c:pt idx="352">
                  <c:v>18.12.</c:v>
                </c:pt>
                <c:pt idx="353">
                  <c:v>19.12.</c:v>
                </c:pt>
                <c:pt idx="354">
                  <c:v>20.12.</c:v>
                </c:pt>
                <c:pt idx="355">
                  <c:v>21.12.</c:v>
                </c:pt>
                <c:pt idx="356">
                  <c:v>22.12.</c:v>
                </c:pt>
                <c:pt idx="357">
                  <c:v>23.12.</c:v>
                </c:pt>
                <c:pt idx="358">
                  <c:v>24.12.</c:v>
                </c:pt>
                <c:pt idx="359">
                  <c:v>25.12.</c:v>
                </c:pt>
                <c:pt idx="360">
                  <c:v>26.12.</c:v>
                </c:pt>
                <c:pt idx="361">
                  <c:v>27.12.</c:v>
                </c:pt>
                <c:pt idx="362">
                  <c:v>28.12.</c:v>
                </c:pt>
                <c:pt idx="363">
                  <c:v>29.12.</c:v>
                </c:pt>
                <c:pt idx="364">
                  <c:v>30.12.</c:v>
                </c:pt>
                <c:pt idx="365">
                  <c:v>31.12.</c:v>
                </c:pt>
              </c:strCache>
            </c:strRef>
          </c:cat>
          <c:val>
            <c:numRef>
              <c:f>'Tab. für Graphik (366)'!$B$14:$B$379</c:f>
              <c:numCache>
                <c:formatCode>#,##0</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0-48E5-4E15-B83D-64CFECF90A83}"/>
            </c:ext>
          </c:extLst>
        </c:ser>
        <c:ser>
          <c:idx val="1"/>
          <c:order val="1"/>
          <c:tx>
            <c:v>Polygon I: gleitendes Minimium (21-Tage-Intervall)</c:v>
          </c:tx>
          <c:spPr>
            <a:ln w="25400">
              <a:solidFill>
                <a:srgbClr val="FFFF00"/>
              </a:solidFill>
              <a:prstDash val="solid"/>
            </a:ln>
          </c:spPr>
          <c:marker>
            <c:symbol val="none"/>
          </c:marker>
          <c:cat>
            <c:strRef>
              <c:f>'Tab. für Graphik (366)'!$A$14:$A$379</c:f>
              <c:strCache>
                <c:ptCount val="366"/>
                <c:pt idx="0">
                  <c:v>01.01.</c:v>
                </c:pt>
                <c:pt idx="1">
                  <c:v>02.01.</c:v>
                </c:pt>
                <c:pt idx="2">
                  <c:v>03.01.</c:v>
                </c:pt>
                <c:pt idx="3">
                  <c:v>04.01.</c:v>
                </c:pt>
                <c:pt idx="4">
                  <c:v>05.01.</c:v>
                </c:pt>
                <c:pt idx="5">
                  <c:v>06.01.</c:v>
                </c:pt>
                <c:pt idx="6">
                  <c:v>07.01.</c:v>
                </c:pt>
                <c:pt idx="7">
                  <c:v>08.01.</c:v>
                </c:pt>
                <c:pt idx="8">
                  <c:v>09.01.</c:v>
                </c:pt>
                <c:pt idx="9">
                  <c:v>10.01.</c:v>
                </c:pt>
                <c:pt idx="10">
                  <c:v>11.01.</c:v>
                </c:pt>
                <c:pt idx="11">
                  <c:v>12.01.</c:v>
                </c:pt>
                <c:pt idx="12">
                  <c:v>13.01.</c:v>
                </c:pt>
                <c:pt idx="13">
                  <c:v>14.01.</c:v>
                </c:pt>
                <c:pt idx="14">
                  <c:v>15.01.</c:v>
                </c:pt>
                <c:pt idx="15">
                  <c:v>16.01.</c:v>
                </c:pt>
                <c:pt idx="16">
                  <c:v>17.01.</c:v>
                </c:pt>
                <c:pt idx="17">
                  <c:v>18.01.</c:v>
                </c:pt>
                <c:pt idx="18">
                  <c:v>19.01.</c:v>
                </c:pt>
                <c:pt idx="19">
                  <c:v>20.01.</c:v>
                </c:pt>
                <c:pt idx="20">
                  <c:v>21.01.</c:v>
                </c:pt>
                <c:pt idx="21">
                  <c:v>22.01.</c:v>
                </c:pt>
                <c:pt idx="22">
                  <c:v>23.01.</c:v>
                </c:pt>
                <c:pt idx="23">
                  <c:v>24.01.</c:v>
                </c:pt>
                <c:pt idx="24">
                  <c:v>25.01.</c:v>
                </c:pt>
                <c:pt idx="25">
                  <c:v>26.01.</c:v>
                </c:pt>
                <c:pt idx="26">
                  <c:v>27.01.</c:v>
                </c:pt>
                <c:pt idx="27">
                  <c:v>28.01.</c:v>
                </c:pt>
                <c:pt idx="28">
                  <c:v>29.01.</c:v>
                </c:pt>
                <c:pt idx="29">
                  <c:v>30.01.</c:v>
                </c:pt>
                <c:pt idx="30">
                  <c:v>31.01.</c:v>
                </c:pt>
                <c:pt idx="31">
                  <c:v>01.02.</c:v>
                </c:pt>
                <c:pt idx="32">
                  <c:v>02.02.</c:v>
                </c:pt>
                <c:pt idx="33">
                  <c:v>03.02.</c:v>
                </c:pt>
                <c:pt idx="34">
                  <c:v>04.02.</c:v>
                </c:pt>
                <c:pt idx="35">
                  <c:v>05.02.</c:v>
                </c:pt>
                <c:pt idx="36">
                  <c:v>06.02.</c:v>
                </c:pt>
                <c:pt idx="37">
                  <c:v>07.02.</c:v>
                </c:pt>
                <c:pt idx="38">
                  <c:v>08.02.</c:v>
                </c:pt>
                <c:pt idx="39">
                  <c:v>09.02.</c:v>
                </c:pt>
                <c:pt idx="40">
                  <c:v>10.02.</c:v>
                </c:pt>
                <c:pt idx="41">
                  <c:v>11.02.</c:v>
                </c:pt>
                <c:pt idx="42">
                  <c:v>12.02.</c:v>
                </c:pt>
                <c:pt idx="43">
                  <c:v>13.02.</c:v>
                </c:pt>
                <c:pt idx="44">
                  <c:v>14.02.</c:v>
                </c:pt>
                <c:pt idx="45">
                  <c:v>15.02.</c:v>
                </c:pt>
                <c:pt idx="46">
                  <c:v>16.02.</c:v>
                </c:pt>
                <c:pt idx="47">
                  <c:v>17.02.</c:v>
                </c:pt>
                <c:pt idx="48">
                  <c:v>18.02.</c:v>
                </c:pt>
                <c:pt idx="49">
                  <c:v>19.02.</c:v>
                </c:pt>
                <c:pt idx="50">
                  <c:v>20.02.</c:v>
                </c:pt>
                <c:pt idx="51">
                  <c:v>21.02.</c:v>
                </c:pt>
                <c:pt idx="52">
                  <c:v>22.02.</c:v>
                </c:pt>
                <c:pt idx="53">
                  <c:v>23.02.</c:v>
                </c:pt>
                <c:pt idx="54">
                  <c:v>24.02.</c:v>
                </c:pt>
                <c:pt idx="55">
                  <c:v>25.02.</c:v>
                </c:pt>
                <c:pt idx="56">
                  <c:v>26.02.</c:v>
                </c:pt>
                <c:pt idx="57">
                  <c:v>27.02.</c:v>
                </c:pt>
                <c:pt idx="58">
                  <c:v>28.02.</c:v>
                </c:pt>
                <c:pt idx="59">
                  <c:v>29.02.</c:v>
                </c:pt>
                <c:pt idx="60">
                  <c:v>01.03.</c:v>
                </c:pt>
                <c:pt idx="61">
                  <c:v>02.03.</c:v>
                </c:pt>
                <c:pt idx="62">
                  <c:v>03.03.</c:v>
                </c:pt>
                <c:pt idx="63">
                  <c:v>04.03.</c:v>
                </c:pt>
                <c:pt idx="64">
                  <c:v>05.03.</c:v>
                </c:pt>
                <c:pt idx="65">
                  <c:v>06.03.</c:v>
                </c:pt>
                <c:pt idx="66">
                  <c:v>07.03.</c:v>
                </c:pt>
                <c:pt idx="67">
                  <c:v>08.03.</c:v>
                </c:pt>
                <c:pt idx="68">
                  <c:v>09.03.</c:v>
                </c:pt>
                <c:pt idx="69">
                  <c:v>10.03.</c:v>
                </c:pt>
                <c:pt idx="70">
                  <c:v>11.03.</c:v>
                </c:pt>
                <c:pt idx="71">
                  <c:v>12.03.</c:v>
                </c:pt>
                <c:pt idx="72">
                  <c:v>13.03.</c:v>
                </c:pt>
                <c:pt idx="73">
                  <c:v>14.03.</c:v>
                </c:pt>
                <c:pt idx="74">
                  <c:v>15.03.</c:v>
                </c:pt>
                <c:pt idx="75">
                  <c:v>16.03.</c:v>
                </c:pt>
                <c:pt idx="76">
                  <c:v>17.03.</c:v>
                </c:pt>
                <c:pt idx="77">
                  <c:v>18.03.</c:v>
                </c:pt>
                <c:pt idx="78">
                  <c:v>19.03.</c:v>
                </c:pt>
                <c:pt idx="79">
                  <c:v>20.03.</c:v>
                </c:pt>
                <c:pt idx="80">
                  <c:v>21.03.</c:v>
                </c:pt>
                <c:pt idx="81">
                  <c:v>22.03.</c:v>
                </c:pt>
                <c:pt idx="82">
                  <c:v>23.03.</c:v>
                </c:pt>
                <c:pt idx="83">
                  <c:v>24.03.</c:v>
                </c:pt>
                <c:pt idx="84">
                  <c:v>25.03.</c:v>
                </c:pt>
                <c:pt idx="85">
                  <c:v>26.03.</c:v>
                </c:pt>
                <c:pt idx="86">
                  <c:v>27.03.</c:v>
                </c:pt>
                <c:pt idx="87">
                  <c:v>28.03.</c:v>
                </c:pt>
                <c:pt idx="88">
                  <c:v>29.03.</c:v>
                </c:pt>
                <c:pt idx="89">
                  <c:v>30.03.</c:v>
                </c:pt>
                <c:pt idx="90">
                  <c:v>31.03.</c:v>
                </c:pt>
                <c:pt idx="91">
                  <c:v>01.04.</c:v>
                </c:pt>
                <c:pt idx="92">
                  <c:v>02.04.</c:v>
                </c:pt>
                <c:pt idx="93">
                  <c:v>03.04.</c:v>
                </c:pt>
                <c:pt idx="94">
                  <c:v>04.04.</c:v>
                </c:pt>
                <c:pt idx="95">
                  <c:v>05.04.</c:v>
                </c:pt>
                <c:pt idx="96">
                  <c:v>06.04.</c:v>
                </c:pt>
                <c:pt idx="97">
                  <c:v>07.04.</c:v>
                </c:pt>
                <c:pt idx="98">
                  <c:v>08.04.</c:v>
                </c:pt>
                <c:pt idx="99">
                  <c:v>09.04.</c:v>
                </c:pt>
                <c:pt idx="100">
                  <c:v>10.04.</c:v>
                </c:pt>
                <c:pt idx="101">
                  <c:v>11.04.</c:v>
                </c:pt>
                <c:pt idx="102">
                  <c:v>12.04.</c:v>
                </c:pt>
                <c:pt idx="103">
                  <c:v>13.04.</c:v>
                </c:pt>
                <c:pt idx="104">
                  <c:v>14.04.</c:v>
                </c:pt>
                <c:pt idx="105">
                  <c:v>15.04.</c:v>
                </c:pt>
                <c:pt idx="106">
                  <c:v>16.04.</c:v>
                </c:pt>
                <c:pt idx="107">
                  <c:v>17.04.</c:v>
                </c:pt>
                <c:pt idx="108">
                  <c:v>18.04.</c:v>
                </c:pt>
                <c:pt idx="109">
                  <c:v>19.04.</c:v>
                </c:pt>
                <c:pt idx="110">
                  <c:v>20.04.</c:v>
                </c:pt>
                <c:pt idx="111">
                  <c:v>21.04.</c:v>
                </c:pt>
                <c:pt idx="112">
                  <c:v>22.04.</c:v>
                </c:pt>
                <c:pt idx="113">
                  <c:v>23.04.</c:v>
                </c:pt>
                <c:pt idx="114">
                  <c:v>24.04.</c:v>
                </c:pt>
                <c:pt idx="115">
                  <c:v>25.04.</c:v>
                </c:pt>
                <c:pt idx="116">
                  <c:v>26.04.</c:v>
                </c:pt>
                <c:pt idx="117">
                  <c:v>27.04.</c:v>
                </c:pt>
                <c:pt idx="118">
                  <c:v>28.04.</c:v>
                </c:pt>
                <c:pt idx="119">
                  <c:v>29.04.</c:v>
                </c:pt>
                <c:pt idx="120">
                  <c:v>30.04.</c:v>
                </c:pt>
                <c:pt idx="121">
                  <c:v>01.05.</c:v>
                </c:pt>
                <c:pt idx="122">
                  <c:v>02.05.</c:v>
                </c:pt>
                <c:pt idx="123">
                  <c:v>03.05.</c:v>
                </c:pt>
                <c:pt idx="124">
                  <c:v>04.05.</c:v>
                </c:pt>
                <c:pt idx="125">
                  <c:v>05.05.</c:v>
                </c:pt>
                <c:pt idx="126">
                  <c:v>06.05.</c:v>
                </c:pt>
                <c:pt idx="127">
                  <c:v>07.05.</c:v>
                </c:pt>
                <c:pt idx="128">
                  <c:v>08.05.</c:v>
                </c:pt>
                <c:pt idx="129">
                  <c:v>09.05.</c:v>
                </c:pt>
                <c:pt idx="130">
                  <c:v>10.05.</c:v>
                </c:pt>
                <c:pt idx="131">
                  <c:v>11.05.</c:v>
                </c:pt>
                <c:pt idx="132">
                  <c:v>12.05.</c:v>
                </c:pt>
                <c:pt idx="133">
                  <c:v>13.05.</c:v>
                </c:pt>
                <c:pt idx="134">
                  <c:v>14.05.</c:v>
                </c:pt>
                <c:pt idx="135">
                  <c:v>15.05.</c:v>
                </c:pt>
                <c:pt idx="136">
                  <c:v>16.05.</c:v>
                </c:pt>
                <c:pt idx="137">
                  <c:v>17.05.</c:v>
                </c:pt>
                <c:pt idx="138">
                  <c:v>18.05.</c:v>
                </c:pt>
                <c:pt idx="139">
                  <c:v>19.05.</c:v>
                </c:pt>
                <c:pt idx="140">
                  <c:v>20.05.</c:v>
                </c:pt>
                <c:pt idx="141">
                  <c:v>21.05.</c:v>
                </c:pt>
                <c:pt idx="142">
                  <c:v>22.05.</c:v>
                </c:pt>
                <c:pt idx="143">
                  <c:v>23.05.</c:v>
                </c:pt>
                <c:pt idx="144">
                  <c:v>24.05.</c:v>
                </c:pt>
                <c:pt idx="145">
                  <c:v>25.05.</c:v>
                </c:pt>
                <c:pt idx="146">
                  <c:v>26.05.</c:v>
                </c:pt>
                <c:pt idx="147">
                  <c:v>27.05.</c:v>
                </c:pt>
                <c:pt idx="148">
                  <c:v>28.05.</c:v>
                </c:pt>
                <c:pt idx="149">
                  <c:v>29.05.</c:v>
                </c:pt>
                <c:pt idx="150">
                  <c:v>30.05.</c:v>
                </c:pt>
                <c:pt idx="151">
                  <c:v>31.05.</c:v>
                </c:pt>
                <c:pt idx="152">
                  <c:v>01.06.</c:v>
                </c:pt>
                <c:pt idx="153">
                  <c:v>02.06.</c:v>
                </c:pt>
                <c:pt idx="154">
                  <c:v>03.06.</c:v>
                </c:pt>
                <c:pt idx="155">
                  <c:v>04.06.</c:v>
                </c:pt>
                <c:pt idx="156">
                  <c:v>05.06.</c:v>
                </c:pt>
                <c:pt idx="157">
                  <c:v>06.06.</c:v>
                </c:pt>
                <c:pt idx="158">
                  <c:v>07.06.</c:v>
                </c:pt>
                <c:pt idx="159">
                  <c:v>08.06.</c:v>
                </c:pt>
                <c:pt idx="160">
                  <c:v>09.06.</c:v>
                </c:pt>
                <c:pt idx="161">
                  <c:v>10.06.</c:v>
                </c:pt>
                <c:pt idx="162">
                  <c:v>11.06.</c:v>
                </c:pt>
                <c:pt idx="163">
                  <c:v>12.06.</c:v>
                </c:pt>
                <c:pt idx="164">
                  <c:v>13.06.</c:v>
                </c:pt>
                <c:pt idx="165">
                  <c:v>14.06.</c:v>
                </c:pt>
                <c:pt idx="166">
                  <c:v>15.06.</c:v>
                </c:pt>
                <c:pt idx="167">
                  <c:v>16.06.</c:v>
                </c:pt>
                <c:pt idx="168">
                  <c:v>17.06.</c:v>
                </c:pt>
                <c:pt idx="169">
                  <c:v>18.06.</c:v>
                </c:pt>
                <c:pt idx="170">
                  <c:v>19.06.</c:v>
                </c:pt>
                <c:pt idx="171">
                  <c:v>20.06.</c:v>
                </c:pt>
                <c:pt idx="172">
                  <c:v>21.06.</c:v>
                </c:pt>
                <c:pt idx="173">
                  <c:v>22.06.</c:v>
                </c:pt>
                <c:pt idx="174">
                  <c:v>23.06.</c:v>
                </c:pt>
                <c:pt idx="175">
                  <c:v>24.06.</c:v>
                </c:pt>
                <c:pt idx="176">
                  <c:v>25.06.</c:v>
                </c:pt>
                <c:pt idx="177">
                  <c:v>26.06.</c:v>
                </c:pt>
                <c:pt idx="178">
                  <c:v>27.06.</c:v>
                </c:pt>
                <c:pt idx="179">
                  <c:v>28.06.</c:v>
                </c:pt>
                <c:pt idx="180">
                  <c:v>29.06.</c:v>
                </c:pt>
                <c:pt idx="181">
                  <c:v>30.06.</c:v>
                </c:pt>
                <c:pt idx="182">
                  <c:v>01.07.</c:v>
                </c:pt>
                <c:pt idx="183">
                  <c:v>02.07.</c:v>
                </c:pt>
                <c:pt idx="184">
                  <c:v>03.07.</c:v>
                </c:pt>
                <c:pt idx="185">
                  <c:v>04.07.</c:v>
                </c:pt>
                <c:pt idx="186">
                  <c:v>05.07.</c:v>
                </c:pt>
                <c:pt idx="187">
                  <c:v>06.07.</c:v>
                </c:pt>
                <c:pt idx="188">
                  <c:v>07.07.</c:v>
                </c:pt>
                <c:pt idx="189">
                  <c:v>08.07.</c:v>
                </c:pt>
                <c:pt idx="190">
                  <c:v>09.07.</c:v>
                </c:pt>
                <c:pt idx="191">
                  <c:v>10.07.</c:v>
                </c:pt>
                <c:pt idx="192">
                  <c:v>11.07.</c:v>
                </c:pt>
                <c:pt idx="193">
                  <c:v>12.07.</c:v>
                </c:pt>
                <c:pt idx="194">
                  <c:v>13.07.</c:v>
                </c:pt>
                <c:pt idx="195">
                  <c:v>14.07.</c:v>
                </c:pt>
                <c:pt idx="196">
                  <c:v>15.07.</c:v>
                </c:pt>
                <c:pt idx="197">
                  <c:v>16.07.</c:v>
                </c:pt>
                <c:pt idx="198">
                  <c:v>17.07.</c:v>
                </c:pt>
                <c:pt idx="199">
                  <c:v>18.07.</c:v>
                </c:pt>
                <c:pt idx="200">
                  <c:v>19.07.</c:v>
                </c:pt>
                <c:pt idx="201">
                  <c:v>20.07.</c:v>
                </c:pt>
                <c:pt idx="202">
                  <c:v>21.07.</c:v>
                </c:pt>
                <c:pt idx="203">
                  <c:v>22.07.</c:v>
                </c:pt>
                <c:pt idx="204">
                  <c:v>23.07.</c:v>
                </c:pt>
                <c:pt idx="205">
                  <c:v>24.07.</c:v>
                </c:pt>
                <c:pt idx="206">
                  <c:v>25.07.</c:v>
                </c:pt>
                <c:pt idx="207">
                  <c:v>26.07.</c:v>
                </c:pt>
                <c:pt idx="208">
                  <c:v>27.07.</c:v>
                </c:pt>
                <c:pt idx="209">
                  <c:v>28.07.</c:v>
                </c:pt>
                <c:pt idx="210">
                  <c:v>29.07.</c:v>
                </c:pt>
                <c:pt idx="211">
                  <c:v>30.07.</c:v>
                </c:pt>
                <c:pt idx="212">
                  <c:v>31.07.</c:v>
                </c:pt>
                <c:pt idx="213">
                  <c:v>01.08.</c:v>
                </c:pt>
                <c:pt idx="214">
                  <c:v>02.08.</c:v>
                </c:pt>
                <c:pt idx="215">
                  <c:v>03.08.</c:v>
                </c:pt>
                <c:pt idx="216">
                  <c:v>04.08.</c:v>
                </c:pt>
                <c:pt idx="217">
                  <c:v>05.08.</c:v>
                </c:pt>
                <c:pt idx="218">
                  <c:v>06.08.</c:v>
                </c:pt>
                <c:pt idx="219">
                  <c:v>07.08.</c:v>
                </c:pt>
                <c:pt idx="220">
                  <c:v>08.08.</c:v>
                </c:pt>
                <c:pt idx="221">
                  <c:v>09.08.</c:v>
                </c:pt>
                <c:pt idx="222">
                  <c:v>10.08.</c:v>
                </c:pt>
                <c:pt idx="223">
                  <c:v>11.08.</c:v>
                </c:pt>
                <c:pt idx="224">
                  <c:v>12.08.</c:v>
                </c:pt>
                <c:pt idx="225">
                  <c:v>13.08.</c:v>
                </c:pt>
                <c:pt idx="226">
                  <c:v>14.08.</c:v>
                </c:pt>
                <c:pt idx="227">
                  <c:v>15.08.</c:v>
                </c:pt>
                <c:pt idx="228">
                  <c:v>16.08.</c:v>
                </c:pt>
                <c:pt idx="229">
                  <c:v>17.08.</c:v>
                </c:pt>
                <c:pt idx="230">
                  <c:v>18.08.</c:v>
                </c:pt>
                <c:pt idx="231">
                  <c:v>19.08.</c:v>
                </c:pt>
                <c:pt idx="232">
                  <c:v>20.08.</c:v>
                </c:pt>
                <c:pt idx="233">
                  <c:v>21.08.</c:v>
                </c:pt>
                <c:pt idx="234">
                  <c:v>22.08.</c:v>
                </c:pt>
                <c:pt idx="235">
                  <c:v>23.08.</c:v>
                </c:pt>
                <c:pt idx="236">
                  <c:v>24.08.</c:v>
                </c:pt>
                <c:pt idx="237">
                  <c:v>25.08.</c:v>
                </c:pt>
                <c:pt idx="238">
                  <c:v>26.08.</c:v>
                </c:pt>
                <c:pt idx="239">
                  <c:v>27.08.</c:v>
                </c:pt>
                <c:pt idx="240">
                  <c:v>28.08.</c:v>
                </c:pt>
                <c:pt idx="241">
                  <c:v>29.08.</c:v>
                </c:pt>
                <c:pt idx="242">
                  <c:v>30.08.</c:v>
                </c:pt>
                <c:pt idx="243">
                  <c:v>31.08.</c:v>
                </c:pt>
                <c:pt idx="244">
                  <c:v>01.09.</c:v>
                </c:pt>
                <c:pt idx="245">
                  <c:v>02.09.</c:v>
                </c:pt>
                <c:pt idx="246">
                  <c:v>03.09.</c:v>
                </c:pt>
                <c:pt idx="247">
                  <c:v>04.09.</c:v>
                </c:pt>
                <c:pt idx="248">
                  <c:v>05.09.</c:v>
                </c:pt>
                <c:pt idx="249">
                  <c:v>06.09.</c:v>
                </c:pt>
                <c:pt idx="250">
                  <c:v>07.09.</c:v>
                </c:pt>
                <c:pt idx="251">
                  <c:v>08.09.</c:v>
                </c:pt>
                <c:pt idx="252">
                  <c:v>09.09.</c:v>
                </c:pt>
                <c:pt idx="253">
                  <c:v>10.09.</c:v>
                </c:pt>
                <c:pt idx="254">
                  <c:v>11.09.</c:v>
                </c:pt>
                <c:pt idx="255">
                  <c:v>12.09.</c:v>
                </c:pt>
                <c:pt idx="256">
                  <c:v>13.09.</c:v>
                </c:pt>
                <c:pt idx="257">
                  <c:v>14.09.</c:v>
                </c:pt>
                <c:pt idx="258">
                  <c:v>15.09.</c:v>
                </c:pt>
                <c:pt idx="259">
                  <c:v>16.09.</c:v>
                </c:pt>
                <c:pt idx="260">
                  <c:v>17.09.</c:v>
                </c:pt>
                <c:pt idx="261">
                  <c:v>18.09.</c:v>
                </c:pt>
                <c:pt idx="262">
                  <c:v>19.09.</c:v>
                </c:pt>
                <c:pt idx="263">
                  <c:v>20.09.</c:v>
                </c:pt>
                <c:pt idx="264">
                  <c:v>21.09.</c:v>
                </c:pt>
                <c:pt idx="265">
                  <c:v>22.09.</c:v>
                </c:pt>
                <c:pt idx="266">
                  <c:v>23.09.</c:v>
                </c:pt>
                <c:pt idx="267">
                  <c:v>24.09.</c:v>
                </c:pt>
                <c:pt idx="268">
                  <c:v>25.09.</c:v>
                </c:pt>
                <c:pt idx="269">
                  <c:v>26.09.</c:v>
                </c:pt>
                <c:pt idx="270">
                  <c:v>27.09.</c:v>
                </c:pt>
                <c:pt idx="271">
                  <c:v>28.09.</c:v>
                </c:pt>
                <c:pt idx="272">
                  <c:v>29.09.</c:v>
                </c:pt>
                <c:pt idx="273">
                  <c:v>30.09.</c:v>
                </c:pt>
                <c:pt idx="274">
                  <c:v>01.10.</c:v>
                </c:pt>
                <c:pt idx="275">
                  <c:v>02.10.</c:v>
                </c:pt>
                <c:pt idx="276">
                  <c:v>03.10.</c:v>
                </c:pt>
                <c:pt idx="277">
                  <c:v>04.10.</c:v>
                </c:pt>
                <c:pt idx="278">
                  <c:v>05.10.</c:v>
                </c:pt>
                <c:pt idx="279">
                  <c:v>06.10.</c:v>
                </c:pt>
                <c:pt idx="280">
                  <c:v>07.10.</c:v>
                </c:pt>
                <c:pt idx="281">
                  <c:v>08.10.</c:v>
                </c:pt>
                <c:pt idx="282">
                  <c:v>09.10.</c:v>
                </c:pt>
                <c:pt idx="283">
                  <c:v>10.10.</c:v>
                </c:pt>
                <c:pt idx="284">
                  <c:v>11.10.</c:v>
                </c:pt>
                <c:pt idx="285">
                  <c:v>12.10.</c:v>
                </c:pt>
                <c:pt idx="286">
                  <c:v>13.10.</c:v>
                </c:pt>
                <c:pt idx="287">
                  <c:v>14.10.</c:v>
                </c:pt>
                <c:pt idx="288">
                  <c:v>15.10.</c:v>
                </c:pt>
                <c:pt idx="289">
                  <c:v>16.10.</c:v>
                </c:pt>
                <c:pt idx="290">
                  <c:v>17.10.</c:v>
                </c:pt>
                <c:pt idx="291">
                  <c:v>18.10.</c:v>
                </c:pt>
                <c:pt idx="292">
                  <c:v>19.10.</c:v>
                </c:pt>
                <c:pt idx="293">
                  <c:v>20.10.</c:v>
                </c:pt>
                <c:pt idx="294">
                  <c:v>21.10.</c:v>
                </c:pt>
                <c:pt idx="295">
                  <c:v>22.10.</c:v>
                </c:pt>
                <c:pt idx="296">
                  <c:v>23.10.</c:v>
                </c:pt>
                <c:pt idx="297">
                  <c:v>24.10.</c:v>
                </c:pt>
                <c:pt idx="298">
                  <c:v>25.10.</c:v>
                </c:pt>
                <c:pt idx="299">
                  <c:v>26.10.</c:v>
                </c:pt>
                <c:pt idx="300">
                  <c:v>27.10.</c:v>
                </c:pt>
                <c:pt idx="301">
                  <c:v>28.10.</c:v>
                </c:pt>
                <c:pt idx="302">
                  <c:v>29.10.</c:v>
                </c:pt>
                <c:pt idx="303">
                  <c:v>30.10.</c:v>
                </c:pt>
                <c:pt idx="304">
                  <c:v>31.10.</c:v>
                </c:pt>
                <c:pt idx="305">
                  <c:v>01.11.</c:v>
                </c:pt>
                <c:pt idx="306">
                  <c:v>02.11.</c:v>
                </c:pt>
                <c:pt idx="307">
                  <c:v>03.11.</c:v>
                </c:pt>
                <c:pt idx="308">
                  <c:v>04.11.</c:v>
                </c:pt>
                <c:pt idx="309">
                  <c:v>05.11.</c:v>
                </c:pt>
                <c:pt idx="310">
                  <c:v>06.11.</c:v>
                </c:pt>
                <c:pt idx="311">
                  <c:v>07.11.</c:v>
                </c:pt>
                <c:pt idx="312">
                  <c:v>08.11.</c:v>
                </c:pt>
                <c:pt idx="313">
                  <c:v>09.11.</c:v>
                </c:pt>
                <c:pt idx="314">
                  <c:v>10.11.</c:v>
                </c:pt>
                <c:pt idx="315">
                  <c:v>11.11.</c:v>
                </c:pt>
                <c:pt idx="316">
                  <c:v>12.11.</c:v>
                </c:pt>
                <c:pt idx="317">
                  <c:v>13.11.</c:v>
                </c:pt>
                <c:pt idx="318">
                  <c:v>14.11.</c:v>
                </c:pt>
                <c:pt idx="319">
                  <c:v>15.11.</c:v>
                </c:pt>
                <c:pt idx="320">
                  <c:v>16.11.</c:v>
                </c:pt>
                <c:pt idx="321">
                  <c:v>17.11.</c:v>
                </c:pt>
                <c:pt idx="322">
                  <c:v>18.11.</c:v>
                </c:pt>
                <c:pt idx="323">
                  <c:v>19.11.</c:v>
                </c:pt>
                <c:pt idx="324">
                  <c:v>20.11.</c:v>
                </c:pt>
                <c:pt idx="325">
                  <c:v>21.11.</c:v>
                </c:pt>
                <c:pt idx="326">
                  <c:v>22.11.</c:v>
                </c:pt>
                <c:pt idx="327">
                  <c:v>23.11.</c:v>
                </c:pt>
                <c:pt idx="328">
                  <c:v>24.11.</c:v>
                </c:pt>
                <c:pt idx="329">
                  <c:v>25.11.</c:v>
                </c:pt>
                <c:pt idx="330">
                  <c:v>26.11.</c:v>
                </c:pt>
                <c:pt idx="331">
                  <c:v>27.11.</c:v>
                </c:pt>
                <c:pt idx="332">
                  <c:v>28.11.</c:v>
                </c:pt>
                <c:pt idx="333">
                  <c:v>29.11.</c:v>
                </c:pt>
                <c:pt idx="334">
                  <c:v>30.11.</c:v>
                </c:pt>
                <c:pt idx="335">
                  <c:v>01.12.</c:v>
                </c:pt>
                <c:pt idx="336">
                  <c:v>02.12.</c:v>
                </c:pt>
                <c:pt idx="337">
                  <c:v>03.12.</c:v>
                </c:pt>
                <c:pt idx="338">
                  <c:v>04.12.</c:v>
                </c:pt>
                <c:pt idx="339">
                  <c:v>05.12.</c:v>
                </c:pt>
                <c:pt idx="340">
                  <c:v>06.12.</c:v>
                </c:pt>
                <c:pt idx="341">
                  <c:v>07.12.</c:v>
                </c:pt>
                <c:pt idx="342">
                  <c:v>08.12.</c:v>
                </c:pt>
                <c:pt idx="343">
                  <c:v>09.12.</c:v>
                </c:pt>
                <c:pt idx="344">
                  <c:v>10.12.</c:v>
                </c:pt>
                <c:pt idx="345">
                  <c:v>11.12.</c:v>
                </c:pt>
                <c:pt idx="346">
                  <c:v>12.12.</c:v>
                </c:pt>
                <c:pt idx="347">
                  <c:v>13.12.</c:v>
                </c:pt>
                <c:pt idx="348">
                  <c:v>14.12.</c:v>
                </c:pt>
                <c:pt idx="349">
                  <c:v>15.12.</c:v>
                </c:pt>
                <c:pt idx="350">
                  <c:v>16.12.</c:v>
                </c:pt>
                <c:pt idx="351">
                  <c:v>17.12.</c:v>
                </c:pt>
                <c:pt idx="352">
                  <c:v>18.12.</c:v>
                </c:pt>
                <c:pt idx="353">
                  <c:v>19.12.</c:v>
                </c:pt>
                <c:pt idx="354">
                  <c:v>20.12.</c:v>
                </c:pt>
                <c:pt idx="355">
                  <c:v>21.12.</c:v>
                </c:pt>
                <c:pt idx="356">
                  <c:v>22.12.</c:v>
                </c:pt>
                <c:pt idx="357">
                  <c:v>23.12.</c:v>
                </c:pt>
                <c:pt idx="358">
                  <c:v>24.12.</c:v>
                </c:pt>
                <c:pt idx="359">
                  <c:v>25.12.</c:v>
                </c:pt>
                <c:pt idx="360">
                  <c:v>26.12.</c:v>
                </c:pt>
                <c:pt idx="361">
                  <c:v>27.12.</c:v>
                </c:pt>
                <c:pt idx="362">
                  <c:v>28.12.</c:v>
                </c:pt>
                <c:pt idx="363">
                  <c:v>29.12.</c:v>
                </c:pt>
                <c:pt idx="364">
                  <c:v>30.12.</c:v>
                </c:pt>
                <c:pt idx="365">
                  <c:v>31.12.</c:v>
                </c:pt>
              </c:strCache>
            </c:strRef>
          </c:cat>
          <c:val>
            <c:numRef>
              <c:f>'Tab. für Graphik (366)'!$C$14:$C$379</c:f>
              <c:numCache>
                <c:formatCode>#,##0</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1-48E5-4E15-B83D-64CFECF90A83}"/>
            </c:ext>
          </c:extLst>
        </c:ser>
        <c:ser>
          <c:idx val="2"/>
          <c:order val="2"/>
          <c:tx>
            <c:v>Polygon II: 20 % über gleitendem Minimum</c:v>
          </c:tx>
          <c:spPr>
            <a:ln w="25400">
              <a:solidFill>
                <a:srgbClr val="FF0000"/>
              </a:solidFill>
              <a:prstDash val="solid"/>
            </a:ln>
          </c:spPr>
          <c:marker>
            <c:symbol val="none"/>
          </c:marker>
          <c:cat>
            <c:strRef>
              <c:f>'Tab. für Graphik (366)'!$A$14:$A$379</c:f>
              <c:strCache>
                <c:ptCount val="366"/>
                <c:pt idx="0">
                  <c:v>01.01.</c:v>
                </c:pt>
                <c:pt idx="1">
                  <c:v>02.01.</c:v>
                </c:pt>
                <c:pt idx="2">
                  <c:v>03.01.</c:v>
                </c:pt>
                <c:pt idx="3">
                  <c:v>04.01.</c:v>
                </c:pt>
                <c:pt idx="4">
                  <c:v>05.01.</c:v>
                </c:pt>
                <c:pt idx="5">
                  <c:v>06.01.</c:v>
                </c:pt>
                <c:pt idx="6">
                  <c:v>07.01.</c:v>
                </c:pt>
                <c:pt idx="7">
                  <c:v>08.01.</c:v>
                </c:pt>
                <c:pt idx="8">
                  <c:v>09.01.</c:v>
                </c:pt>
                <c:pt idx="9">
                  <c:v>10.01.</c:v>
                </c:pt>
                <c:pt idx="10">
                  <c:v>11.01.</c:v>
                </c:pt>
                <c:pt idx="11">
                  <c:v>12.01.</c:v>
                </c:pt>
                <c:pt idx="12">
                  <c:v>13.01.</c:v>
                </c:pt>
                <c:pt idx="13">
                  <c:v>14.01.</c:v>
                </c:pt>
                <c:pt idx="14">
                  <c:v>15.01.</c:v>
                </c:pt>
                <c:pt idx="15">
                  <c:v>16.01.</c:v>
                </c:pt>
                <c:pt idx="16">
                  <c:v>17.01.</c:v>
                </c:pt>
                <c:pt idx="17">
                  <c:v>18.01.</c:v>
                </c:pt>
                <c:pt idx="18">
                  <c:v>19.01.</c:v>
                </c:pt>
                <c:pt idx="19">
                  <c:v>20.01.</c:v>
                </c:pt>
                <c:pt idx="20">
                  <c:v>21.01.</c:v>
                </c:pt>
                <c:pt idx="21">
                  <c:v>22.01.</c:v>
                </c:pt>
                <c:pt idx="22">
                  <c:v>23.01.</c:v>
                </c:pt>
                <c:pt idx="23">
                  <c:v>24.01.</c:v>
                </c:pt>
                <c:pt idx="24">
                  <c:v>25.01.</c:v>
                </c:pt>
                <c:pt idx="25">
                  <c:v>26.01.</c:v>
                </c:pt>
                <c:pt idx="26">
                  <c:v>27.01.</c:v>
                </c:pt>
                <c:pt idx="27">
                  <c:v>28.01.</c:v>
                </c:pt>
                <c:pt idx="28">
                  <c:v>29.01.</c:v>
                </c:pt>
                <c:pt idx="29">
                  <c:v>30.01.</c:v>
                </c:pt>
                <c:pt idx="30">
                  <c:v>31.01.</c:v>
                </c:pt>
                <c:pt idx="31">
                  <c:v>01.02.</c:v>
                </c:pt>
                <c:pt idx="32">
                  <c:v>02.02.</c:v>
                </c:pt>
                <c:pt idx="33">
                  <c:v>03.02.</c:v>
                </c:pt>
                <c:pt idx="34">
                  <c:v>04.02.</c:v>
                </c:pt>
                <c:pt idx="35">
                  <c:v>05.02.</c:v>
                </c:pt>
                <c:pt idx="36">
                  <c:v>06.02.</c:v>
                </c:pt>
                <c:pt idx="37">
                  <c:v>07.02.</c:v>
                </c:pt>
                <c:pt idx="38">
                  <c:v>08.02.</c:v>
                </c:pt>
                <c:pt idx="39">
                  <c:v>09.02.</c:v>
                </c:pt>
                <c:pt idx="40">
                  <c:v>10.02.</c:v>
                </c:pt>
                <c:pt idx="41">
                  <c:v>11.02.</c:v>
                </c:pt>
                <c:pt idx="42">
                  <c:v>12.02.</c:v>
                </c:pt>
                <c:pt idx="43">
                  <c:v>13.02.</c:v>
                </c:pt>
                <c:pt idx="44">
                  <c:v>14.02.</c:v>
                </c:pt>
                <c:pt idx="45">
                  <c:v>15.02.</c:v>
                </c:pt>
                <c:pt idx="46">
                  <c:v>16.02.</c:v>
                </c:pt>
                <c:pt idx="47">
                  <c:v>17.02.</c:v>
                </c:pt>
                <c:pt idx="48">
                  <c:v>18.02.</c:v>
                </c:pt>
                <c:pt idx="49">
                  <c:v>19.02.</c:v>
                </c:pt>
                <c:pt idx="50">
                  <c:v>20.02.</c:v>
                </c:pt>
                <c:pt idx="51">
                  <c:v>21.02.</c:v>
                </c:pt>
                <c:pt idx="52">
                  <c:v>22.02.</c:v>
                </c:pt>
                <c:pt idx="53">
                  <c:v>23.02.</c:v>
                </c:pt>
                <c:pt idx="54">
                  <c:v>24.02.</c:v>
                </c:pt>
                <c:pt idx="55">
                  <c:v>25.02.</c:v>
                </c:pt>
                <c:pt idx="56">
                  <c:v>26.02.</c:v>
                </c:pt>
                <c:pt idx="57">
                  <c:v>27.02.</c:v>
                </c:pt>
                <c:pt idx="58">
                  <c:v>28.02.</c:v>
                </c:pt>
                <c:pt idx="59">
                  <c:v>29.02.</c:v>
                </c:pt>
                <c:pt idx="60">
                  <c:v>01.03.</c:v>
                </c:pt>
                <c:pt idx="61">
                  <c:v>02.03.</c:v>
                </c:pt>
                <c:pt idx="62">
                  <c:v>03.03.</c:v>
                </c:pt>
                <c:pt idx="63">
                  <c:v>04.03.</c:v>
                </c:pt>
                <c:pt idx="64">
                  <c:v>05.03.</c:v>
                </c:pt>
                <c:pt idx="65">
                  <c:v>06.03.</c:v>
                </c:pt>
                <c:pt idx="66">
                  <c:v>07.03.</c:v>
                </c:pt>
                <c:pt idx="67">
                  <c:v>08.03.</c:v>
                </c:pt>
                <c:pt idx="68">
                  <c:v>09.03.</c:v>
                </c:pt>
                <c:pt idx="69">
                  <c:v>10.03.</c:v>
                </c:pt>
                <c:pt idx="70">
                  <c:v>11.03.</c:v>
                </c:pt>
                <c:pt idx="71">
                  <c:v>12.03.</c:v>
                </c:pt>
                <c:pt idx="72">
                  <c:v>13.03.</c:v>
                </c:pt>
                <c:pt idx="73">
                  <c:v>14.03.</c:v>
                </c:pt>
                <c:pt idx="74">
                  <c:v>15.03.</c:v>
                </c:pt>
                <c:pt idx="75">
                  <c:v>16.03.</c:v>
                </c:pt>
                <c:pt idx="76">
                  <c:v>17.03.</c:v>
                </c:pt>
                <c:pt idx="77">
                  <c:v>18.03.</c:v>
                </c:pt>
                <c:pt idx="78">
                  <c:v>19.03.</c:v>
                </c:pt>
                <c:pt idx="79">
                  <c:v>20.03.</c:v>
                </c:pt>
                <c:pt idx="80">
                  <c:v>21.03.</c:v>
                </c:pt>
                <c:pt idx="81">
                  <c:v>22.03.</c:v>
                </c:pt>
                <c:pt idx="82">
                  <c:v>23.03.</c:v>
                </c:pt>
                <c:pt idx="83">
                  <c:v>24.03.</c:v>
                </c:pt>
                <c:pt idx="84">
                  <c:v>25.03.</c:v>
                </c:pt>
                <c:pt idx="85">
                  <c:v>26.03.</c:v>
                </c:pt>
                <c:pt idx="86">
                  <c:v>27.03.</c:v>
                </c:pt>
                <c:pt idx="87">
                  <c:v>28.03.</c:v>
                </c:pt>
                <c:pt idx="88">
                  <c:v>29.03.</c:v>
                </c:pt>
                <c:pt idx="89">
                  <c:v>30.03.</c:v>
                </c:pt>
                <c:pt idx="90">
                  <c:v>31.03.</c:v>
                </c:pt>
                <c:pt idx="91">
                  <c:v>01.04.</c:v>
                </c:pt>
                <c:pt idx="92">
                  <c:v>02.04.</c:v>
                </c:pt>
                <c:pt idx="93">
                  <c:v>03.04.</c:v>
                </c:pt>
                <c:pt idx="94">
                  <c:v>04.04.</c:v>
                </c:pt>
                <c:pt idx="95">
                  <c:v>05.04.</c:v>
                </c:pt>
                <c:pt idx="96">
                  <c:v>06.04.</c:v>
                </c:pt>
                <c:pt idx="97">
                  <c:v>07.04.</c:v>
                </c:pt>
                <c:pt idx="98">
                  <c:v>08.04.</c:v>
                </c:pt>
                <c:pt idx="99">
                  <c:v>09.04.</c:v>
                </c:pt>
                <c:pt idx="100">
                  <c:v>10.04.</c:v>
                </c:pt>
                <c:pt idx="101">
                  <c:v>11.04.</c:v>
                </c:pt>
                <c:pt idx="102">
                  <c:v>12.04.</c:v>
                </c:pt>
                <c:pt idx="103">
                  <c:v>13.04.</c:v>
                </c:pt>
                <c:pt idx="104">
                  <c:v>14.04.</c:v>
                </c:pt>
                <c:pt idx="105">
                  <c:v>15.04.</c:v>
                </c:pt>
                <c:pt idx="106">
                  <c:v>16.04.</c:v>
                </c:pt>
                <c:pt idx="107">
                  <c:v>17.04.</c:v>
                </c:pt>
                <c:pt idx="108">
                  <c:v>18.04.</c:v>
                </c:pt>
                <c:pt idx="109">
                  <c:v>19.04.</c:v>
                </c:pt>
                <c:pt idx="110">
                  <c:v>20.04.</c:v>
                </c:pt>
                <c:pt idx="111">
                  <c:v>21.04.</c:v>
                </c:pt>
                <c:pt idx="112">
                  <c:v>22.04.</c:v>
                </c:pt>
                <c:pt idx="113">
                  <c:v>23.04.</c:v>
                </c:pt>
                <c:pt idx="114">
                  <c:v>24.04.</c:v>
                </c:pt>
                <c:pt idx="115">
                  <c:v>25.04.</c:v>
                </c:pt>
                <c:pt idx="116">
                  <c:v>26.04.</c:v>
                </c:pt>
                <c:pt idx="117">
                  <c:v>27.04.</c:v>
                </c:pt>
                <c:pt idx="118">
                  <c:v>28.04.</c:v>
                </c:pt>
                <c:pt idx="119">
                  <c:v>29.04.</c:v>
                </c:pt>
                <c:pt idx="120">
                  <c:v>30.04.</c:v>
                </c:pt>
                <c:pt idx="121">
                  <c:v>01.05.</c:v>
                </c:pt>
                <c:pt idx="122">
                  <c:v>02.05.</c:v>
                </c:pt>
                <c:pt idx="123">
                  <c:v>03.05.</c:v>
                </c:pt>
                <c:pt idx="124">
                  <c:v>04.05.</c:v>
                </c:pt>
                <c:pt idx="125">
                  <c:v>05.05.</c:v>
                </c:pt>
                <c:pt idx="126">
                  <c:v>06.05.</c:v>
                </c:pt>
                <c:pt idx="127">
                  <c:v>07.05.</c:v>
                </c:pt>
                <c:pt idx="128">
                  <c:v>08.05.</c:v>
                </c:pt>
                <c:pt idx="129">
                  <c:v>09.05.</c:v>
                </c:pt>
                <c:pt idx="130">
                  <c:v>10.05.</c:v>
                </c:pt>
                <c:pt idx="131">
                  <c:v>11.05.</c:v>
                </c:pt>
                <c:pt idx="132">
                  <c:v>12.05.</c:v>
                </c:pt>
                <c:pt idx="133">
                  <c:v>13.05.</c:v>
                </c:pt>
                <c:pt idx="134">
                  <c:v>14.05.</c:v>
                </c:pt>
                <c:pt idx="135">
                  <c:v>15.05.</c:v>
                </c:pt>
                <c:pt idx="136">
                  <c:v>16.05.</c:v>
                </c:pt>
                <c:pt idx="137">
                  <c:v>17.05.</c:v>
                </c:pt>
                <c:pt idx="138">
                  <c:v>18.05.</c:v>
                </c:pt>
                <c:pt idx="139">
                  <c:v>19.05.</c:v>
                </c:pt>
                <c:pt idx="140">
                  <c:v>20.05.</c:v>
                </c:pt>
                <c:pt idx="141">
                  <c:v>21.05.</c:v>
                </c:pt>
                <c:pt idx="142">
                  <c:v>22.05.</c:v>
                </c:pt>
                <c:pt idx="143">
                  <c:v>23.05.</c:v>
                </c:pt>
                <c:pt idx="144">
                  <c:v>24.05.</c:v>
                </c:pt>
                <c:pt idx="145">
                  <c:v>25.05.</c:v>
                </c:pt>
                <c:pt idx="146">
                  <c:v>26.05.</c:v>
                </c:pt>
                <c:pt idx="147">
                  <c:v>27.05.</c:v>
                </c:pt>
                <c:pt idx="148">
                  <c:v>28.05.</c:v>
                </c:pt>
                <c:pt idx="149">
                  <c:v>29.05.</c:v>
                </c:pt>
                <c:pt idx="150">
                  <c:v>30.05.</c:v>
                </c:pt>
                <c:pt idx="151">
                  <c:v>31.05.</c:v>
                </c:pt>
                <c:pt idx="152">
                  <c:v>01.06.</c:v>
                </c:pt>
                <c:pt idx="153">
                  <c:v>02.06.</c:v>
                </c:pt>
                <c:pt idx="154">
                  <c:v>03.06.</c:v>
                </c:pt>
                <c:pt idx="155">
                  <c:v>04.06.</c:v>
                </c:pt>
                <c:pt idx="156">
                  <c:v>05.06.</c:v>
                </c:pt>
                <c:pt idx="157">
                  <c:v>06.06.</c:v>
                </c:pt>
                <c:pt idx="158">
                  <c:v>07.06.</c:v>
                </c:pt>
                <c:pt idx="159">
                  <c:v>08.06.</c:v>
                </c:pt>
                <c:pt idx="160">
                  <c:v>09.06.</c:v>
                </c:pt>
                <c:pt idx="161">
                  <c:v>10.06.</c:v>
                </c:pt>
                <c:pt idx="162">
                  <c:v>11.06.</c:v>
                </c:pt>
                <c:pt idx="163">
                  <c:v>12.06.</c:v>
                </c:pt>
                <c:pt idx="164">
                  <c:v>13.06.</c:v>
                </c:pt>
                <c:pt idx="165">
                  <c:v>14.06.</c:v>
                </c:pt>
                <c:pt idx="166">
                  <c:v>15.06.</c:v>
                </c:pt>
                <c:pt idx="167">
                  <c:v>16.06.</c:v>
                </c:pt>
                <c:pt idx="168">
                  <c:v>17.06.</c:v>
                </c:pt>
                <c:pt idx="169">
                  <c:v>18.06.</c:v>
                </c:pt>
                <c:pt idx="170">
                  <c:v>19.06.</c:v>
                </c:pt>
                <c:pt idx="171">
                  <c:v>20.06.</c:v>
                </c:pt>
                <c:pt idx="172">
                  <c:v>21.06.</c:v>
                </c:pt>
                <c:pt idx="173">
                  <c:v>22.06.</c:v>
                </c:pt>
                <c:pt idx="174">
                  <c:v>23.06.</c:v>
                </c:pt>
                <c:pt idx="175">
                  <c:v>24.06.</c:v>
                </c:pt>
                <c:pt idx="176">
                  <c:v>25.06.</c:v>
                </c:pt>
                <c:pt idx="177">
                  <c:v>26.06.</c:v>
                </c:pt>
                <c:pt idx="178">
                  <c:v>27.06.</c:v>
                </c:pt>
                <c:pt idx="179">
                  <c:v>28.06.</c:v>
                </c:pt>
                <c:pt idx="180">
                  <c:v>29.06.</c:v>
                </c:pt>
                <c:pt idx="181">
                  <c:v>30.06.</c:v>
                </c:pt>
                <c:pt idx="182">
                  <c:v>01.07.</c:v>
                </c:pt>
                <c:pt idx="183">
                  <c:v>02.07.</c:v>
                </c:pt>
                <c:pt idx="184">
                  <c:v>03.07.</c:v>
                </c:pt>
                <c:pt idx="185">
                  <c:v>04.07.</c:v>
                </c:pt>
                <c:pt idx="186">
                  <c:v>05.07.</c:v>
                </c:pt>
                <c:pt idx="187">
                  <c:v>06.07.</c:v>
                </c:pt>
                <c:pt idx="188">
                  <c:v>07.07.</c:v>
                </c:pt>
                <c:pt idx="189">
                  <c:v>08.07.</c:v>
                </c:pt>
                <c:pt idx="190">
                  <c:v>09.07.</c:v>
                </c:pt>
                <c:pt idx="191">
                  <c:v>10.07.</c:v>
                </c:pt>
                <c:pt idx="192">
                  <c:v>11.07.</c:v>
                </c:pt>
                <c:pt idx="193">
                  <c:v>12.07.</c:v>
                </c:pt>
                <c:pt idx="194">
                  <c:v>13.07.</c:v>
                </c:pt>
                <c:pt idx="195">
                  <c:v>14.07.</c:v>
                </c:pt>
                <c:pt idx="196">
                  <c:v>15.07.</c:v>
                </c:pt>
                <c:pt idx="197">
                  <c:v>16.07.</c:v>
                </c:pt>
                <c:pt idx="198">
                  <c:v>17.07.</c:v>
                </c:pt>
                <c:pt idx="199">
                  <c:v>18.07.</c:v>
                </c:pt>
                <c:pt idx="200">
                  <c:v>19.07.</c:v>
                </c:pt>
                <c:pt idx="201">
                  <c:v>20.07.</c:v>
                </c:pt>
                <c:pt idx="202">
                  <c:v>21.07.</c:v>
                </c:pt>
                <c:pt idx="203">
                  <c:v>22.07.</c:v>
                </c:pt>
                <c:pt idx="204">
                  <c:v>23.07.</c:v>
                </c:pt>
                <c:pt idx="205">
                  <c:v>24.07.</c:v>
                </c:pt>
                <c:pt idx="206">
                  <c:v>25.07.</c:v>
                </c:pt>
                <c:pt idx="207">
                  <c:v>26.07.</c:v>
                </c:pt>
                <c:pt idx="208">
                  <c:v>27.07.</c:v>
                </c:pt>
                <c:pt idx="209">
                  <c:v>28.07.</c:v>
                </c:pt>
                <c:pt idx="210">
                  <c:v>29.07.</c:v>
                </c:pt>
                <c:pt idx="211">
                  <c:v>30.07.</c:v>
                </c:pt>
                <c:pt idx="212">
                  <c:v>31.07.</c:v>
                </c:pt>
                <c:pt idx="213">
                  <c:v>01.08.</c:v>
                </c:pt>
                <c:pt idx="214">
                  <c:v>02.08.</c:v>
                </c:pt>
                <c:pt idx="215">
                  <c:v>03.08.</c:v>
                </c:pt>
                <c:pt idx="216">
                  <c:v>04.08.</c:v>
                </c:pt>
                <c:pt idx="217">
                  <c:v>05.08.</c:v>
                </c:pt>
                <c:pt idx="218">
                  <c:v>06.08.</c:v>
                </c:pt>
                <c:pt idx="219">
                  <c:v>07.08.</c:v>
                </c:pt>
                <c:pt idx="220">
                  <c:v>08.08.</c:v>
                </c:pt>
                <c:pt idx="221">
                  <c:v>09.08.</c:v>
                </c:pt>
                <c:pt idx="222">
                  <c:v>10.08.</c:v>
                </c:pt>
                <c:pt idx="223">
                  <c:v>11.08.</c:v>
                </c:pt>
                <c:pt idx="224">
                  <c:v>12.08.</c:v>
                </c:pt>
                <c:pt idx="225">
                  <c:v>13.08.</c:v>
                </c:pt>
                <c:pt idx="226">
                  <c:v>14.08.</c:v>
                </c:pt>
                <c:pt idx="227">
                  <c:v>15.08.</c:v>
                </c:pt>
                <c:pt idx="228">
                  <c:v>16.08.</c:v>
                </c:pt>
                <c:pt idx="229">
                  <c:v>17.08.</c:v>
                </c:pt>
                <c:pt idx="230">
                  <c:v>18.08.</c:v>
                </c:pt>
                <c:pt idx="231">
                  <c:v>19.08.</c:v>
                </c:pt>
                <c:pt idx="232">
                  <c:v>20.08.</c:v>
                </c:pt>
                <c:pt idx="233">
                  <c:v>21.08.</c:v>
                </c:pt>
                <c:pt idx="234">
                  <c:v>22.08.</c:v>
                </c:pt>
                <c:pt idx="235">
                  <c:v>23.08.</c:v>
                </c:pt>
                <c:pt idx="236">
                  <c:v>24.08.</c:v>
                </c:pt>
                <c:pt idx="237">
                  <c:v>25.08.</c:v>
                </c:pt>
                <c:pt idx="238">
                  <c:v>26.08.</c:v>
                </c:pt>
                <c:pt idx="239">
                  <c:v>27.08.</c:v>
                </c:pt>
                <c:pt idx="240">
                  <c:v>28.08.</c:v>
                </c:pt>
                <c:pt idx="241">
                  <c:v>29.08.</c:v>
                </c:pt>
                <c:pt idx="242">
                  <c:v>30.08.</c:v>
                </c:pt>
                <c:pt idx="243">
                  <c:v>31.08.</c:v>
                </c:pt>
                <c:pt idx="244">
                  <c:v>01.09.</c:v>
                </c:pt>
                <c:pt idx="245">
                  <c:v>02.09.</c:v>
                </c:pt>
                <c:pt idx="246">
                  <c:v>03.09.</c:v>
                </c:pt>
                <c:pt idx="247">
                  <c:v>04.09.</c:v>
                </c:pt>
                <c:pt idx="248">
                  <c:v>05.09.</c:v>
                </c:pt>
                <c:pt idx="249">
                  <c:v>06.09.</c:v>
                </c:pt>
                <c:pt idx="250">
                  <c:v>07.09.</c:v>
                </c:pt>
                <c:pt idx="251">
                  <c:v>08.09.</c:v>
                </c:pt>
                <c:pt idx="252">
                  <c:v>09.09.</c:v>
                </c:pt>
                <c:pt idx="253">
                  <c:v>10.09.</c:v>
                </c:pt>
                <c:pt idx="254">
                  <c:v>11.09.</c:v>
                </c:pt>
                <c:pt idx="255">
                  <c:v>12.09.</c:v>
                </c:pt>
                <c:pt idx="256">
                  <c:v>13.09.</c:v>
                </c:pt>
                <c:pt idx="257">
                  <c:v>14.09.</c:v>
                </c:pt>
                <c:pt idx="258">
                  <c:v>15.09.</c:v>
                </c:pt>
                <c:pt idx="259">
                  <c:v>16.09.</c:v>
                </c:pt>
                <c:pt idx="260">
                  <c:v>17.09.</c:v>
                </c:pt>
                <c:pt idx="261">
                  <c:v>18.09.</c:v>
                </c:pt>
                <c:pt idx="262">
                  <c:v>19.09.</c:v>
                </c:pt>
                <c:pt idx="263">
                  <c:v>20.09.</c:v>
                </c:pt>
                <c:pt idx="264">
                  <c:v>21.09.</c:v>
                </c:pt>
                <c:pt idx="265">
                  <c:v>22.09.</c:v>
                </c:pt>
                <c:pt idx="266">
                  <c:v>23.09.</c:v>
                </c:pt>
                <c:pt idx="267">
                  <c:v>24.09.</c:v>
                </c:pt>
                <c:pt idx="268">
                  <c:v>25.09.</c:v>
                </c:pt>
                <c:pt idx="269">
                  <c:v>26.09.</c:v>
                </c:pt>
                <c:pt idx="270">
                  <c:v>27.09.</c:v>
                </c:pt>
                <c:pt idx="271">
                  <c:v>28.09.</c:v>
                </c:pt>
                <c:pt idx="272">
                  <c:v>29.09.</c:v>
                </c:pt>
                <c:pt idx="273">
                  <c:v>30.09.</c:v>
                </c:pt>
                <c:pt idx="274">
                  <c:v>01.10.</c:v>
                </c:pt>
                <c:pt idx="275">
                  <c:v>02.10.</c:v>
                </c:pt>
                <c:pt idx="276">
                  <c:v>03.10.</c:v>
                </c:pt>
                <c:pt idx="277">
                  <c:v>04.10.</c:v>
                </c:pt>
                <c:pt idx="278">
                  <c:v>05.10.</c:v>
                </c:pt>
                <c:pt idx="279">
                  <c:v>06.10.</c:v>
                </c:pt>
                <c:pt idx="280">
                  <c:v>07.10.</c:v>
                </c:pt>
                <c:pt idx="281">
                  <c:v>08.10.</c:v>
                </c:pt>
                <c:pt idx="282">
                  <c:v>09.10.</c:v>
                </c:pt>
                <c:pt idx="283">
                  <c:v>10.10.</c:v>
                </c:pt>
                <c:pt idx="284">
                  <c:v>11.10.</c:v>
                </c:pt>
                <c:pt idx="285">
                  <c:v>12.10.</c:v>
                </c:pt>
                <c:pt idx="286">
                  <c:v>13.10.</c:v>
                </c:pt>
                <c:pt idx="287">
                  <c:v>14.10.</c:v>
                </c:pt>
                <c:pt idx="288">
                  <c:v>15.10.</c:v>
                </c:pt>
                <c:pt idx="289">
                  <c:v>16.10.</c:v>
                </c:pt>
                <c:pt idx="290">
                  <c:v>17.10.</c:v>
                </c:pt>
                <c:pt idx="291">
                  <c:v>18.10.</c:v>
                </c:pt>
                <c:pt idx="292">
                  <c:v>19.10.</c:v>
                </c:pt>
                <c:pt idx="293">
                  <c:v>20.10.</c:v>
                </c:pt>
                <c:pt idx="294">
                  <c:v>21.10.</c:v>
                </c:pt>
                <c:pt idx="295">
                  <c:v>22.10.</c:v>
                </c:pt>
                <c:pt idx="296">
                  <c:v>23.10.</c:v>
                </c:pt>
                <c:pt idx="297">
                  <c:v>24.10.</c:v>
                </c:pt>
                <c:pt idx="298">
                  <c:v>25.10.</c:v>
                </c:pt>
                <c:pt idx="299">
                  <c:v>26.10.</c:v>
                </c:pt>
                <c:pt idx="300">
                  <c:v>27.10.</c:v>
                </c:pt>
                <c:pt idx="301">
                  <c:v>28.10.</c:v>
                </c:pt>
                <c:pt idx="302">
                  <c:v>29.10.</c:v>
                </c:pt>
                <c:pt idx="303">
                  <c:v>30.10.</c:v>
                </c:pt>
                <c:pt idx="304">
                  <c:v>31.10.</c:v>
                </c:pt>
                <c:pt idx="305">
                  <c:v>01.11.</c:v>
                </c:pt>
                <c:pt idx="306">
                  <c:v>02.11.</c:v>
                </c:pt>
                <c:pt idx="307">
                  <c:v>03.11.</c:v>
                </c:pt>
                <c:pt idx="308">
                  <c:v>04.11.</c:v>
                </c:pt>
                <c:pt idx="309">
                  <c:v>05.11.</c:v>
                </c:pt>
                <c:pt idx="310">
                  <c:v>06.11.</c:v>
                </c:pt>
                <c:pt idx="311">
                  <c:v>07.11.</c:v>
                </c:pt>
                <c:pt idx="312">
                  <c:v>08.11.</c:v>
                </c:pt>
                <c:pt idx="313">
                  <c:v>09.11.</c:v>
                </c:pt>
                <c:pt idx="314">
                  <c:v>10.11.</c:v>
                </c:pt>
                <c:pt idx="315">
                  <c:v>11.11.</c:v>
                </c:pt>
                <c:pt idx="316">
                  <c:v>12.11.</c:v>
                </c:pt>
                <c:pt idx="317">
                  <c:v>13.11.</c:v>
                </c:pt>
                <c:pt idx="318">
                  <c:v>14.11.</c:v>
                </c:pt>
                <c:pt idx="319">
                  <c:v>15.11.</c:v>
                </c:pt>
                <c:pt idx="320">
                  <c:v>16.11.</c:v>
                </c:pt>
                <c:pt idx="321">
                  <c:v>17.11.</c:v>
                </c:pt>
                <c:pt idx="322">
                  <c:v>18.11.</c:v>
                </c:pt>
                <c:pt idx="323">
                  <c:v>19.11.</c:v>
                </c:pt>
                <c:pt idx="324">
                  <c:v>20.11.</c:v>
                </c:pt>
                <c:pt idx="325">
                  <c:v>21.11.</c:v>
                </c:pt>
                <c:pt idx="326">
                  <c:v>22.11.</c:v>
                </c:pt>
                <c:pt idx="327">
                  <c:v>23.11.</c:v>
                </c:pt>
                <c:pt idx="328">
                  <c:v>24.11.</c:v>
                </c:pt>
                <c:pt idx="329">
                  <c:v>25.11.</c:v>
                </c:pt>
                <c:pt idx="330">
                  <c:v>26.11.</c:v>
                </c:pt>
                <c:pt idx="331">
                  <c:v>27.11.</c:v>
                </c:pt>
                <c:pt idx="332">
                  <c:v>28.11.</c:v>
                </c:pt>
                <c:pt idx="333">
                  <c:v>29.11.</c:v>
                </c:pt>
                <c:pt idx="334">
                  <c:v>30.11.</c:v>
                </c:pt>
                <c:pt idx="335">
                  <c:v>01.12.</c:v>
                </c:pt>
                <c:pt idx="336">
                  <c:v>02.12.</c:v>
                </c:pt>
                <c:pt idx="337">
                  <c:v>03.12.</c:v>
                </c:pt>
                <c:pt idx="338">
                  <c:v>04.12.</c:v>
                </c:pt>
                <c:pt idx="339">
                  <c:v>05.12.</c:v>
                </c:pt>
                <c:pt idx="340">
                  <c:v>06.12.</c:v>
                </c:pt>
                <c:pt idx="341">
                  <c:v>07.12.</c:v>
                </c:pt>
                <c:pt idx="342">
                  <c:v>08.12.</c:v>
                </c:pt>
                <c:pt idx="343">
                  <c:v>09.12.</c:v>
                </c:pt>
                <c:pt idx="344">
                  <c:v>10.12.</c:v>
                </c:pt>
                <c:pt idx="345">
                  <c:v>11.12.</c:v>
                </c:pt>
                <c:pt idx="346">
                  <c:v>12.12.</c:v>
                </c:pt>
                <c:pt idx="347">
                  <c:v>13.12.</c:v>
                </c:pt>
                <c:pt idx="348">
                  <c:v>14.12.</c:v>
                </c:pt>
                <c:pt idx="349">
                  <c:v>15.12.</c:v>
                </c:pt>
                <c:pt idx="350">
                  <c:v>16.12.</c:v>
                </c:pt>
                <c:pt idx="351">
                  <c:v>17.12.</c:v>
                </c:pt>
                <c:pt idx="352">
                  <c:v>18.12.</c:v>
                </c:pt>
                <c:pt idx="353">
                  <c:v>19.12.</c:v>
                </c:pt>
                <c:pt idx="354">
                  <c:v>20.12.</c:v>
                </c:pt>
                <c:pt idx="355">
                  <c:v>21.12.</c:v>
                </c:pt>
                <c:pt idx="356">
                  <c:v>22.12.</c:v>
                </c:pt>
                <c:pt idx="357">
                  <c:v>23.12.</c:v>
                </c:pt>
                <c:pt idx="358">
                  <c:v>24.12.</c:v>
                </c:pt>
                <c:pt idx="359">
                  <c:v>25.12.</c:v>
                </c:pt>
                <c:pt idx="360">
                  <c:v>26.12.</c:v>
                </c:pt>
                <c:pt idx="361">
                  <c:v>27.12.</c:v>
                </c:pt>
                <c:pt idx="362">
                  <c:v>28.12.</c:v>
                </c:pt>
                <c:pt idx="363">
                  <c:v>29.12.</c:v>
                </c:pt>
                <c:pt idx="364">
                  <c:v>30.12.</c:v>
                </c:pt>
                <c:pt idx="365">
                  <c:v>31.12.</c:v>
                </c:pt>
              </c:strCache>
            </c:strRef>
          </c:cat>
          <c:val>
            <c:numRef>
              <c:f>'Tab. für Graphik (366)'!$D$14:$D$379</c:f>
              <c:numCache>
                <c:formatCode>#,##0</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2-48E5-4E15-B83D-64CFECF90A83}"/>
            </c:ext>
          </c:extLst>
        </c:ser>
        <c:ser>
          <c:idx val="3"/>
          <c:order val="3"/>
          <c:tx>
            <c:v>durchschnittliche tägliche Schmutzwassermenge</c:v>
          </c:tx>
          <c:spPr>
            <a:ln w="25400">
              <a:solidFill>
                <a:srgbClr val="0000FF"/>
              </a:solidFill>
              <a:prstDash val="lgDash"/>
            </a:ln>
          </c:spPr>
          <c:marker>
            <c:symbol val="none"/>
          </c:marker>
          <c:cat>
            <c:strRef>
              <c:f>'Tab. für Graphik (366)'!$A$14:$A$379</c:f>
              <c:strCache>
                <c:ptCount val="366"/>
                <c:pt idx="0">
                  <c:v>01.01.</c:v>
                </c:pt>
                <c:pt idx="1">
                  <c:v>02.01.</c:v>
                </c:pt>
                <c:pt idx="2">
                  <c:v>03.01.</c:v>
                </c:pt>
                <c:pt idx="3">
                  <c:v>04.01.</c:v>
                </c:pt>
                <c:pt idx="4">
                  <c:v>05.01.</c:v>
                </c:pt>
                <c:pt idx="5">
                  <c:v>06.01.</c:v>
                </c:pt>
                <c:pt idx="6">
                  <c:v>07.01.</c:v>
                </c:pt>
                <c:pt idx="7">
                  <c:v>08.01.</c:v>
                </c:pt>
                <c:pt idx="8">
                  <c:v>09.01.</c:v>
                </c:pt>
                <c:pt idx="9">
                  <c:v>10.01.</c:v>
                </c:pt>
                <c:pt idx="10">
                  <c:v>11.01.</c:v>
                </c:pt>
                <c:pt idx="11">
                  <c:v>12.01.</c:v>
                </c:pt>
                <c:pt idx="12">
                  <c:v>13.01.</c:v>
                </c:pt>
                <c:pt idx="13">
                  <c:v>14.01.</c:v>
                </c:pt>
                <c:pt idx="14">
                  <c:v>15.01.</c:v>
                </c:pt>
                <c:pt idx="15">
                  <c:v>16.01.</c:v>
                </c:pt>
                <c:pt idx="16">
                  <c:v>17.01.</c:v>
                </c:pt>
                <c:pt idx="17">
                  <c:v>18.01.</c:v>
                </c:pt>
                <c:pt idx="18">
                  <c:v>19.01.</c:v>
                </c:pt>
                <c:pt idx="19">
                  <c:v>20.01.</c:v>
                </c:pt>
                <c:pt idx="20">
                  <c:v>21.01.</c:v>
                </c:pt>
                <c:pt idx="21">
                  <c:v>22.01.</c:v>
                </c:pt>
                <c:pt idx="22">
                  <c:v>23.01.</c:v>
                </c:pt>
                <c:pt idx="23">
                  <c:v>24.01.</c:v>
                </c:pt>
                <c:pt idx="24">
                  <c:v>25.01.</c:v>
                </c:pt>
                <c:pt idx="25">
                  <c:v>26.01.</c:v>
                </c:pt>
                <c:pt idx="26">
                  <c:v>27.01.</c:v>
                </c:pt>
                <c:pt idx="27">
                  <c:v>28.01.</c:v>
                </c:pt>
                <c:pt idx="28">
                  <c:v>29.01.</c:v>
                </c:pt>
                <c:pt idx="29">
                  <c:v>30.01.</c:v>
                </c:pt>
                <c:pt idx="30">
                  <c:v>31.01.</c:v>
                </c:pt>
                <c:pt idx="31">
                  <c:v>01.02.</c:v>
                </c:pt>
                <c:pt idx="32">
                  <c:v>02.02.</c:v>
                </c:pt>
                <c:pt idx="33">
                  <c:v>03.02.</c:v>
                </c:pt>
                <c:pt idx="34">
                  <c:v>04.02.</c:v>
                </c:pt>
                <c:pt idx="35">
                  <c:v>05.02.</c:v>
                </c:pt>
                <c:pt idx="36">
                  <c:v>06.02.</c:v>
                </c:pt>
                <c:pt idx="37">
                  <c:v>07.02.</c:v>
                </c:pt>
                <c:pt idx="38">
                  <c:v>08.02.</c:v>
                </c:pt>
                <c:pt idx="39">
                  <c:v>09.02.</c:v>
                </c:pt>
                <c:pt idx="40">
                  <c:v>10.02.</c:v>
                </c:pt>
                <c:pt idx="41">
                  <c:v>11.02.</c:v>
                </c:pt>
                <c:pt idx="42">
                  <c:v>12.02.</c:v>
                </c:pt>
                <c:pt idx="43">
                  <c:v>13.02.</c:v>
                </c:pt>
                <c:pt idx="44">
                  <c:v>14.02.</c:v>
                </c:pt>
                <c:pt idx="45">
                  <c:v>15.02.</c:v>
                </c:pt>
                <c:pt idx="46">
                  <c:v>16.02.</c:v>
                </c:pt>
                <c:pt idx="47">
                  <c:v>17.02.</c:v>
                </c:pt>
                <c:pt idx="48">
                  <c:v>18.02.</c:v>
                </c:pt>
                <c:pt idx="49">
                  <c:v>19.02.</c:v>
                </c:pt>
                <c:pt idx="50">
                  <c:v>20.02.</c:v>
                </c:pt>
                <c:pt idx="51">
                  <c:v>21.02.</c:v>
                </c:pt>
                <c:pt idx="52">
                  <c:v>22.02.</c:v>
                </c:pt>
                <c:pt idx="53">
                  <c:v>23.02.</c:v>
                </c:pt>
                <c:pt idx="54">
                  <c:v>24.02.</c:v>
                </c:pt>
                <c:pt idx="55">
                  <c:v>25.02.</c:v>
                </c:pt>
                <c:pt idx="56">
                  <c:v>26.02.</c:v>
                </c:pt>
                <c:pt idx="57">
                  <c:v>27.02.</c:v>
                </c:pt>
                <c:pt idx="58">
                  <c:v>28.02.</c:v>
                </c:pt>
                <c:pt idx="59">
                  <c:v>29.02.</c:v>
                </c:pt>
                <c:pt idx="60">
                  <c:v>01.03.</c:v>
                </c:pt>
                <c:pt idx="61">
                  <c:v>02.03.</c:v>
                </c:pt>
                <c:pt idx="62">
                  <c:v>03.03.</c:v>
                </c:pt>
                <c:pt idx="63">
                  <c:v>04.03.</c:v>
                </c:pt>
                <c:pt idx="64">
                  <c:v>05.03.</c:v>
                </c:pt>
                <c:pt idx="65">
                  <c:v>06.03.</c:v>
                </c:pt>
                <c:pt idx="66">
                  <c:v>07.03.</c:v>
                </c:pt>
                <c:pt idx="67">
                  <c:v>08.03.</c:v>
                </c:pt>
                <c:pt idx="68">
                  <c:v>09.03.</c:v>
                </c:pt>
                <c:pt idx="69">
                  <c:v>10.03.</c:v>
                </c:pt>
                <c:pt idx="70">
                  <c:v>11.03.</c:v>
                </c:pt>
                <c:pt idx="71">
                  <c:v>12.03.</c:v>
                </c:pt>
                <c:pt idx="72">
                  <c:v>13.03.</c:v>
                </c:pt>
                <c:pt idx="73">
                  <c:v>14.03.</c:v>
                </c:pt>
                <c:pt idx="74">
                  <c:v>15.03.</c:v>
                </c:pt>
                <c:pt idx="75">
                  <c:v>16.03.</c:v>
                </c:pt>
                <c:pt idx="76">
                  <c:v>17.03.</c:v>
                </c:pt>
                <c:pt idx="77">
                  <c:v>18.03.</c:v>
                </c:pt>
                <c:pt idx="78">
                  <c:v>19.03.</c:v>
                </c:pt>
                <c:pt idx="79">
                  <c:v>20.03.</c:v>
                </c:pt>
                <c:pt idx="80">
                  <c:v>21.03.</c:v>
                </c:pt>
                <c:pt idx="81">
                  <c:v>22.03.</c:v>
                </c:pt>
                <c:pt idx="82">
                  <c:v>23.03.</c:v>
                </c:pt>
                <c:pt idx="83">
                  <c:v>24.03.</c:v>
                </c:pt>
                <c:pt idx="84">
                  <c:v>25.03.</c:v>
                </c:pt>
                <c:pt idx="85">
                  <c:v>26.03.</c:v>
                </c:pt>
                <c:pt idx="86">
                  <c:v>27.03.</c:v>
                </c:pt>
                <c:pt idx="87">
                  <c:v>28.03.</c:v>
                </c:pt>
                <c:pt idx="88">
                  <c:v>29.03.</c:v>
                </c:pt>
                <c:pt idx="89">
                  <c:v>30.03.</c:v>
                </c:pt>
                <c:pt idx="90">
                  <c:v>31.03.</c:v>
                </c:pt>
                <c:pt idx="91">
                  <c:v>01.04.</c:v>
                </c:pt>
                <c:pt idx="92">
                  <c:v>02.04.</c:v>
                </c:pt>
                <c:pt idx="93">
                  <c:v>03.04.</c:v>
                </c:pt>
                <c:pt idx="94">
                  <c:v>04.04.</c:v>
                </c:pt>
                <c:pt idx="95">
                  <c:v>05.04.</c:v>
                </c:pt>
                <c:pt idx="96">
                  <c:v>06.04.</c:v>
                </c:pt>
                <c:pt idx="97">
                  <c:v>07.04.</c:v>
                </c:pt>
                <c:pt idx="98">
                  <c:v>08.04.</c:v>
                </c:pt>
                <c:pt idx="99">
                  <c:v>09.04.</c:v>
                </c:pt>
                <c:pt idx="100">
                  <c:v>10.04.</c:v>
                </c:pt>
                <c:pt idx="101">
                  <c:v>11.04.</c:v>
                </c:pt>
                <c:pt idx="102">
                  <c:v>12.04.</c:v>
                </c:pt>
                <c:pt idx="103">
                  <c:v>13.04.</c:v>
                </c:pt>
                <c:pt idx="104">
                  <c:v>14.04.</c:v>
                </c:pt>
                <c:pt idx="105">
                  <c:v>15.04.</c:v>
                </c:pt>
                <c:pt idx="106">
                  <c:v>16.04.</c:v>
                </c:pt>
                <c:pt idx="107">
                  <c:v>17.04.</c:v>
                </c:pt>
                <c:pt idx="108">
                  <c:v>18.04.</c:v>
                </c:pt>
                <c:pt idx="109">
                  <c:v>19.04.</c:v>
                </c:pt>
                <c:pt idx="110">
                  <c:v>20.04.</c:v>
                </c:pt>
                <c:pt idx="111">
                  <c:v>21.04.</c:v>
                </c:pt>
                <c:pt idx="112">
                  <c:v>22.04.</c:v>
                </c:pt>
                <c:pt idx="113">
                  <c:v>23.04.</c:v>
                </c:pt>
                <c:pt idx="114">
                  <c:v>24.04.</c:v>
                </c:pt>
                <c:pt idx="115">
                  <c:v>25.04.</c:v>
                </c:pt>
                <c:pt idx="116">
                  <c:v>26.04.</c:v>
                </c:pt>
                <c:pt idx="117">
                  <c:v>27.04.</c:v>
                </c:pt>
                <c:pt idx="118">
                  <c:v>28.04.</c:v>
                </c:pt>
                <c:pt idx="119">
                  <c:v>29.04.</c:v>
                </c:pt>
                <c:pt idx="120">
                  <c:v>30.04.</c:v>
                </c:pt>
                <c:pt idx="121">
                  <c:v>01.05.</c:v>
                </c:pt>
                <c:pt idx="122">
                  <c:v>02.05.</c:v>
                </c:pt>
                <c:pt idx="123">
                  <c:v>03.05.</c:v>
                </c:pt>
                <c:pt idx="124">
                  <c:v>04.05.</c:v>
                </c:pt>
                <c:pt idx="125">
                  <c:v>05.05.</c:v>
                </c:pt>
                <c:pt idx="126">
                  <c:v>06.05.</c:v>
                </c:pt>
                <c:pt idx="127">
                  <c:v>07.05.</c:v>
                </c:pt>
                <c:pt idx="128">
                  <c:v>08.05.</c:v>
                </c:pt>
                <c:pt idx="129">
                  <c:v>09.05.</c:v>
                </c:pt>
                <c:pt idx="130">
                  <c:v>10.05.</c:v>
                </c:pt>
                <c:pt idx="131">
                  <c:v>11.05.</c:v>
                </c:pt>
                <c:pt idx="132">
                  <c:v>12.05.</c:v>
                </c:pt>
                <c:pt idx="133">
                  <c:v>13.05.</c:v>
                </c:pt>
                <c:pt idx="134">
                  <c:v>14.05.</c:v>
                </c:pt>
                <c:pt idx="135">
                  <c:v>15.05.</c:v>
                </c:pt>
                <c:pt idx="136">
                  <c:v>16.05.</c:v>
                </c:pt>
                <c:pt idx="137">
                  <c:v>17.05.</c:v>
                </c:pt>
                <c:pt idx="138">
                  <c:v>18.05.</c:v>
                </c:pt>
                <c:pt idx="139">
                  <c:v>19.05.</c:v>
                </c:pt>
                <c:pt idx="140">
                  <c:v>20.05.</c:v>
                </c:pt>
                <c:pt idx="141">
                  <c:v>21.05.</c:v>
                </c:pt>
                <c:pt idx="142">
                  <c:v>22.05.</c:v>
                </c:pt>
                <c:pt idx="143">
                  <c:v>23.05.</c:v>
                </c:pt>
                <c:pt idx="144">
                  <c:v>24.05.</c:v>
                </c:pt>
                <c:pt idx="145">
                  <c:v>25.05.</c:v>
                </c:pt>
                <c:pt idx="146">
                  <c:v>26.05.</c:v>
                </c:pt>
                <c:pt idx="147">
                  <c:v>27.05.</c:v>
                </c:pt>
                <c:pt idx="148">
                  <c:v>28.05.</c:v>
                </c:pt>
                <c:pt idx="149">
                  <c:v>29.05.</c:v>
                </c:pt>
                <c:pt idx="150">
                  <c:v>30.05.</c:v>
                </c:pt>
                <c:pt idx="151">
                  <c:v>31.05.</c:v>
                </c:pt>
                <c:pt idx="152">
                  <c:v>01.06.</c:v>
                </c:pt>
                <c:pt idx="153">
                  <c:v>02.06.</c:v>
                </c:pt>
                <c:pt idx="154">
                  <c:v>03.06.</c:v>
                </c:pt>
                <c:pt idx="155">
                  <c:v>04.06.</c:v>
                </c:pt>
                <c:pt idx="156">
                  <c:v>05.06.</c:v>
                </c:pt>
                <c:pt idx="157">
                  <c:v>06.06.</c:v>
                </c:pt>
                <c:pt idx="158">
                  <c:v>07.06.</c:v>
                </c:pt>
                <c:pt idx="159">
                  <c:v>08.06.</c:v>
                </c:pt>
                <c:pt idx="160">
                  <c:v>09.06.</c:v>
                </c:pt>
                <c:pt idx="161">
                  <c:v>10.06.</c:v>
                </c:pt>
                <c:pt idx="162">
                  <c:v>11.06.</c:v>
                </c:pt>
                <c:pt idx="163">
                  <c:v>12.06.</c:v>
                </c:pt>
                <c:pt idx="164">
                  <c:v>13.06.</c:v>
                </c:pt>
                <c:pt idx="165">
                  <c:v>14.06.</c:v>
                </c:pt>
                <c:pt idx="166">
                  <c:v>15.06.</c:v>
                </c:pt>
                <c:pt idx="167">
                  <c:v>16.06.</c:v>
                </c:pt>
                <c:pt idx="168">
                  <c:v>17.06.</c:v>
                </c:pt>
                <c:pt idx="169">
                  <c:v>18.06.</c:v>
                </c:pt>
                <c:pt idx="170">
                  <c:v>19.06.</c:v>
                </c:pt>
                <c:pt idx="171">
                  <c:v>20.06.</c:v>
                </c:pt>
                <c:pt idx="172">
                  <c:v>21.06.</c:v>
                </c:pt>
                <c:pt idx="173">
                  <c:v>22.06.</c:v>
                </c:pt>
                <c:pt idx="174">
                  <c:v>23.06.</c:v>
                </c:pt>
                <c:pt idx="175">
                  <c:v>24.06.</c:v>
                </c:pt>
                <c:pt idx="176">
                  <c:v>25.06.</c:v>
                </c:pt>
                <c:pt idx="177">
                  <c:v>26.06.</c:v>
                </c:pt>
                <c:pt idx="178">
                  <c:v>27.06.</c:v>
                </c:pt>
                <c:pt idx="179">
                  <c:v>28.06.</c:v>
                </c:pt>
                <c:pt idx="180">
                  <c:v>29.06.</c:v>
                </c:pt>
                <c:pt idx="181">
                  <c:v>30.06.</c:v>
                </c:pt>
                <c:pt idx="182">
                  <c:v>01.07.</c:v>
                </c:pt>
                <c:pt idx="183">
                  <c:v>02.07.</c:v>
                </c:pt>
                <c:pt idx="184">
                  <c:v>03.07.</c:v>
                </c:pt>
                <c:pt idx="185">
                  <c:v>04.07.</c:v>
                </c:pt>
                <c:pt idx="186">
                  <c:v>05.07.</c:v>
                </c:pt>
                <c:pt idx="187">
                  <c:v>06.07.</c:v>
                </c:pt>
                <c:pt idx="188">
                  <c:v>07.07.</c:v>
                </c:pt>
                <c:pt idx="189">
                  <c:v>08.07.</c:v>
                </c:pt>
                <c:pt idx="190">
                  <c:v>09.07.</c:v>
                </c:pt>
                <c:pt idx="191">
                  <c:v>10.07.</c:v>
                </c:pt>
                <c:pt idx="192">
                  <c:v>11.07.</c:v>
                </c:pt>
                <c:pt idx="193">
                  <c:v>12.07.</c:v>
                </c:pt>
                <c:pt idx="194">
                  <c:v>13.07.</c:v>
                </c:pt>
                <c:pt idx="195">
                  <c:v>14.07.</c:v>
                </c:pt>
                <c:pt idx="196">
                  <c:v>15.07.</c:v>
                </c:pt>
                <c:pt idx="197">
                  <c:v>16.07.</c:v>
                </c:pt>
                <c:pt idx="198">
                  <c:v>17.07.</c:v>
                </c:pt>
                <c:pt idx="199">
                  <c:v>18.07.</c:v>
                </c:pt>
                <c:pt idx="200">
                  <c:v>19.07.</c:v>
                </c:pt>
                <c:pt idx="201">
                  <c:v>20.07.</c:v>
                </c:pt>
                <c:pt idx="202">
                  <c:v>21.07.</c:v>
                </c:pt>
                <c:pt idx="203">
                  <c:v>22.07.</c:v>
                </c:pt>
                <c:pt idx="204">
                  <c:v>23.07.</c:v>
                </c:pt>
                <c:pt idx="205">
                  <c:v>24.07.</c:v>
                </c:pt>
                <c:pt idx="206">
                  <c:v>25.07.</c:v>
                </c:pt>
                <c:pt idx="207">
                  <c:v>26.07.</c:v>
                </c:pt>
                <c:pt idx="208">
                  <c:v>27.07.</c:v>
                </c:pt>
                <c:pt idx="209">
                  <c:v>28.07.</c:v>
                </c:pt>
                <c:pt idx="210">
                  <c:v>29.07.</c:v>
                </c:pt>
                <c:pt idx="211">
                  <c:v>30.07.</c:v>
                </c:pt>
                <c:pt idx="212">
                  <c:v>31.07.</c:v>
                </c:pt>
                <c:pt idx="213">
                  <c:v>01.08.</c:v>
                </c:pt>
                <c:pt idx="214">
                  <c:v>02.08.</c:v>
                </c:pt>
                <c:pt idx="215">
                  <c:v>03.08.</c:v>
                </c:pt>
                <c:pt idx="216">
                  <c:v>04.08.</c:v>
                </c:pt>
                <c:pt idx="217">
                  <c:v>05.08.</c:v>
                </c:pt>
                <c:pt idx="218">
                  <c:v>06.08.</c:v>
                </c:pt>
                <c:pt idx="219">
                  <c:v>07.08.</c:v>
                </c:pt>
                <c:pt idx="220">
                  <c:v>08.08.</c:v>
                </c:pt>
                <c:pt idx="221">
                  <c:v>09.08.</c:v>
                </c:pt>
                <c:pt idx="222">
                  <c:v>10.08.</c:v>
                </c:pt>
                <c:pt idx="223">
                  <c:v>11.08.</c:v>
                </c:pt>
                <c:pt idx="224">
                  <c:v>12.08.</c:v>
                </c:pt>
                <c:pt idx="225">
                  <c:v>13.08.</c:v>
                </c:pt>
                <c:pt idx="226">
                  <c:v>14.08.</c:v>
                </c:pt>
                <c:pt idx="227">
                  <c:v>15.08.</c:v>
                </c:pt>
                <c:pt idx="228">
                  <c:v>16.08.</c:v>
                </c:pt>
                <c:pt idx="229">
                  <c:v>17.08.</c:v>
                </c:pt>
                <c:pt idx="230">
                  <c:v>18.08.</c:v>
                </c:pt>
                <c:pt idx="231">
                  <c:v>19.08.</c:v>
                </c:pt>
                <c:pt idx="232">
                  <c:v>20.08.</c:v>
                </c:pt>
                <c:pt idx="233">
                  <c:v>21.08.</c:v>
                </c:pt>
                <c:pt idx="234">
                  <c:v>22.08.</c:v>
                </c:pt>
                <c:pt idx="235">
                  <c:v>23.08.</c:v>
                </c:pt>
                <c:pt idx="236">
                  <c:v>24.08.</c:v>
                </c:pt>
                <c:pt idx="237">
                  <c:v>25.08.</c:v>
                </c:pt>
                <c:pt idx="238">
                  <c:v>26.08.</c:v>
                </c:pt>
                <c:pt idx="239">
                  <c:v>27.08.</c:v>
                </c:pt>
                <c:pt idx="240">
                  <c:v>28.08.</c:v>
                </c:pt>
                <c:pt idx="241">
                  <c:v>29.08.</c:v>
                </c:pt>
                <c:pt idx="242">
                  <c:v>30.08.</c:v>
                </c:pt>
                <c:pt idx="243">
                  <c:v>31.08.</c:v>
                </c:pt>
                <c:pt idx="244">
                  <c:v>01.09.</c:v>
                </c:pt>
                <c:pt idx="245">
                  <c:v>02.09.</c:v>
                </c:pt>
                <c:pt idx="246">
                  <c:v>03.09.</c:v>
                </c:pt>
                <c:pt idx="247">
                  <c:v>04.09.</c:v>
                </c:pt>
                <c:pt idx="248">
                  <c:v>05.09.</c:v>
                </c:pt>
                <c:pt idx="249">
                  <c:v>06.09.</c:v>
                </c:pt>
                <c:pt idx="250">
                  <c:v>07.09.</c:v>
                </c:pt>
                <c:pt idx="251">
                  <c:v>08.09.</c:v>
                </c:pt>
                <c:pt idx="252">
                  <c:v>09.09.</c:v>
                </c:pt>
                <c:pt idx="253">
                  <c:v>10.09.</c:v>
                </c:pt>
                <c:pt idx="254">
                  <c:v>11.09.</c:v>
                </c:pt>
                <c:pt idx="255">
                  <c:v>12.09.</c:v>
                </c:pt>
                <c:pt idx="256">
                  <c:v>13.09.</c:v>
                </c:pt>
                <c:pt idx="257">
                  <c:v>14.09.</c:v>
                </c:pt>
                <c:pt idx="258">
                  <c:v>15.09.</c:v>
                </c:pt>
                <c:pt idx="259">
                  <c:v>16.09.</c:v>
                </c:pt>
                <c:pt idx="260">
                  <c:v>17.09.</c:v>
                </c:pt>
                <c:pt idx="261">
                  <c:v>18.09.</c:v>
                </c:pt>
                <c:pt idx="262">
                  <c:v>19.09.</c:v>
                </c:pt>
                <c:pt idx="263">
                  <c:v>20.09.</c:v>
                </c:pt>
                <c:pt idx="264">
                  <c:v>21.09.</c:v>
                </c:pt>
                <c:pt idx="265">
                  <c:v>22.09.</c:v>
                </c:pt>
                <c:pt idx="266">
                  <c:v>23.09.</c:v>
                </c:pt>
                <c:pt idx="267">
                  <c:v>24.09.</c:v>
                </c:pt>
                <c:pt idx="268">
                  <c:v>25.09.</c:v>
                </c:pt>
                <c:pt idx="269">
                  <c:v>26.09.</c:v>
                </c:pt>
                <c:pt idx="270">
                  <c:v>27.09.</c:v>
                </c:pt>
                <c:pt idx="271">
                  <c:v>28.09.</c:v>
                </c:pt>
                <c:pt idx="272">
                  <c:v>29.09.</c:v>
                </c:pt>
                <c:pt idx="273">
                  <c:v>30.09.</c:v>
                </c:pt>
                <c:pt idx="274">
                  <c:v>01.10.</c:v>
                </c:pt>
                <c:pt idx="275">
                  <c:v>02.10.</c:v>
                </c:pt>
                <c:pt idx="276">
                  <c:v>03.10.</c:v>
                </c:pt>
                <c:pt idx="277">
                  <c:v>04.10.</c:v>
                </c:pt>
                <c:pt idx="278">
                  <c:v>05.10.</c:v>
                </c:pt>
                <c:pt idx="279">
                  <c:v>06.10.</c:v>
                </c:pt>
                <c:pt idx="280">
                  <c:v>07.10.</c:v>
                </c:pt>
                <c:pt idx="281">
                  <c:v>08.10.</c:v>
                </c:pt>
                <c:pt idx="282">
                  <c:v>09.10.</c:v>
                </c:pt>
                <c:pt idx="283">
                  <c:v>10.10.</c:v>
                </c:pt>
                <c:pt idx="284">
                  <c:v>11.10.</c:v>
                </c:pt>
                <c:pt idx="285">
                  <c:v>12.10.</c:v>
                </c:pt>
                <c:pt idx="286">
                  <c:v>13.10.</c:v>
                </c:pt>
                <c:pt idx="287">
                  <c:v>14.10.</c:v>
                </c:pt>
                <c:pt idx="288">
                  <c:v>15.10.</c:v>
                </c:pt>
                <c:pt idx="289">
                  <c:v>16.10.</c:v>
                </c:pt>
                <c:pt idx="290">
                  <c:v>17.10.</c:v>
                </c:pt>
                <c:pt idx="291">
                  <c:v>18.10.</c:v>
                </c:pt>
                <c:pt idx="292">
                  <c:v>19.10.</c:v>
                </c:pt>
                <c:pt idx="293">
                  <c:v>20.10.</c:v>
                </c:pt>
                <c:pt idx="294">
                  <c:v>21.10.</c:v>
                </c:pt>
                <c:pt idx="295">
                  <c:v>22.10.</c:v>
                </c:pt>
                <c:pt idx="296">
                  <c:v>23.10.</c:v>
                </c:pt>
                <c:pt idx="297">
                  <c:v>24.10.</c:v>
                </c:pt>
                <c:pt idx="298">
                  <c:v>25.10.</c:v>
                </c:pt>
                <c:pt idx="299">
                  <c:v>26.10.</c:v>
                </c:pt>
                <c:pt idx="300">
                  <c:v>27.10.</c:v>
                </c:pt>
                <c:pt idx="301">
                  <c:v>28.10.</c:v>
                </c:pt>
                <c:pt idx="302">
                  <c:v>29.10.</c:v>
                </c:pt>
                <c:pt idx="303">
                  <c:v>30.10.</c:v>
                </c:pt>
                <c:pt idx="304">
                  <c:v>31.10.</c:v>
                </c:pt>
                <c:pt idx="305">
                  <c:v>01.11.</c:v>
                </c:pt>
                <c:pt idx="306">
                  <c:v>02.11.</c:v>
                </c:pt>
                <c:pt idx="307">
                  <c:v>03.11.</c:v>
                </c:pt>
                <c:pt idx="308">
                  <c:v>04.11.</c:v>
                </c:pt>
                <c:pt idx="309">
                  <c:v>05.11.</c:v>
                </c:pt>
                <c:pt idx="310">
                  <c:v>06.11.</c:v>
                </c:pt>
                <c:pt idx="311">
                  <c:v>07.11.</c:v>
                </c:pt>
                <c:pt idx="312">
                  <c:v>08.11.</c:v>
                </c:pt>
                <c:pt idx="313">
                  <c:v>09.11.</c:v>
                </c:pt>
                <c:pt idx="314">
                  <c:v>10.11.</c:v>
                </c:pt>
                <c:pt idx="315">
                  <c:v>11.11.</c:v>
                </c:pt>
                <c:pt idx="316">
                  <c:v>12.11.</c:v>
                </c:pt>
                <c:pt idx="317">
                  <c:v>13.11.</c:v>
                </c:pt>
                <c:pt idx="318">
                  <c:v>14.11.</c:v>
                </c:pt>
                <c:pt idx="319">
                  <c:v>15.11.</c:v>
                </c:pt>
                <c:pt idx="320">
                  <c:v>16.11.</c:v>
                </c:pt>
                <c:pt idx="321">
                  <c:v>17.11.</c:v>
                </c:pt>
                <c:pt idx="322">
                  <c:v>18.11.</c:v>
                </c:pt>
                <c:pt idx="323">
                  <c:v>19.11.</c:v>
                </c:pt>
                <c:pt idx="324">
                  <c:v>20.11.</c:v>
                </c:pt>
                <c:pt idx="325">
                  <c:v>21.11.</c:v>
                </c:pt>
                <c:pt idx="326">
                  <c:v>22.11.</c:v>
                </c:pt>
                <c:pt idx="327">
                  <c:v>23.11.</c:v>
                </c:pt>
                <c:pt idx="328">
                  <c:v>24.11.</c:v>
                </c:pt>
                <c:pt idx="329">
                  <c:v>25.11.</c:v>
                </c:pt>
                <c:pt idx="330">
                  <c:v>26.11.</c:v>
                </c:pt>
                <c:pt idx="331">
                  <c:v>27.11.</c:v>
                </c:pt>
                <c:pt idx="332">
                  <c:v>28.11.</c:v>
                </c:pt>
                <c:pt idx="333">
                  <c:v>29.11.</c:v>
                </c:pt>
                <c:pt idx="334">
                  <c:v>30.11.</c:v>
                </c:pt>
                <c:pt idx="335">
                  <c:v>01.12.</c:v>
                </c:pt>
                <c:pt idx="336">
                  <c:v>02.12.</c:v>
                </c:pt>
                <c:pt idx="337">
                  <c:v>03.12.</c:v>
                </c:pt>
                <c:pt idx="338">
                  <c:v>04.12.</c:v>
                </c:pt>
                <c:pt idx="339">
                  <c:v>05.12.</c:v>
                </c:pt>
                <c:pt idx="340">
                  <c:v>06.12.</c:v>
                </c:pt>
                <c:pt idx="341">
                  <c:v>07.12.</c:v>
                </c:pt>
                <c:pt idx="342">
                  <c:v>08.12.</c:v>
                </c:pt>
                <c:pt idx="343">
                  <c:v>09.12.</c:v>
                </c:pt>
                <c:pt idx="344">
                  <c:v>10.12.</c:v>
                </c:pt>
                <c:pt idx="345">
                  <c:v>11.12.</c:v>
                </c:pt>
                <c:pt idx="346">
                  <c:v>12.12.</c:v>
                </c:pt>
                <c:pt idx="347">
                  <c:v>13.12.</c:v>
                </c:pt>
                <c:pt idx="348">
                  <c:v>14.12.</c:v>
                </c:pt>
                <c:pt idx="349">
                  <c:v>15.12.</c:v>
                </c:pt>
                <c:pt idx="350">
                  <c:v>16.12.</c:v>
                </c:pt>
                <c:pt idx="351">
                  <c:v>17.12.</c:v>
                </c:pt>
                <c:pt idx="352">
                  <c:v>18.12.</c:v>
                </c:pt>
                <c:pt idx="353">
                  <c:v>19.12.</c:v>
                </c:pt>
                <c:pt idx="354">
                  <c:v>20.12.</c:v>
                </c:pt>
                <c:pt idx="355">
                  <c:v>21.12.</c:v>
                </c:pt>
                <c:pt idx="356">
                  <c:v>22.12.</c:v>
                </c:pt>
                <c:pt idx="357">
                  <c:v>23.12.</c:v>
                </c:pt>
                <c:pt idx="358">
                  <c:v>24.12.</c:v>
                </c:pt>
                <c:pt idx="359">
                  <c:v>25.12.</c:v>
                </c:pt>
                <c:pt idx="360">
                  <c:v>26.12.</c:v>
                </c:pt>
                <c:pt idx="361">
                  <c:v>27.12.</c:v>
                </c:pt>
                <c:pt idx="362">
                  <c:v>28.12.</c:v>
                </c:pt>
                <c:pt idx="363">
                  <c:v>29.12.</c:v>
                </c:pt>
                <c:pt idx="364">
                  <c:v>30.12.</c:v>
                </c:pt>
                <c:pt idx="365">
                  <c:v>31.12.</c:v>
                </c:pt>
              </c:strCache>
            </c:strRef>
          </c:cat>
          <c:val>
            <c:numRef>
              <c:f>'Tab. für Graphik (366)'!$E$14:$E$379</c:f>
              <c:numCache>
                <c:formatCode>#,##0</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3-48E5-4E15-B83D-64CFECF90A83}"/>
            </c:ext>
          </c:extLst>
        </c:ser>
        <c:ser>
          <c:idx val="4"/>
          <c:order val="4"/>
          <c:tx>
            <c:v>Qmax zur Kläranlage (hydraulische Bemessung)</c:v>
          </c:tx>
          <c:spPr>
            <a:ln w="12700">
              <a:solidFill>
                <a:srgbClr val="FF00FF"/>
              </a:solidFill>
              <a:prstDash val="solid"/>
            </a:ln>
          </c:spPr>
          <c:marker>
            <c:symbol val="none"/>
          </c:marker>
          <c:cat>
            <c:strRef>
              <c:f>'Tab. für Graphik (366)'!$A$14:$A$379</c:f>
              <c:strCache>
                <c:ptCount val="366"/>
                <c:pt idx="0">
                  <c:v>01.01.</c:v>
                </c:pt>
                <c:pt idx="1">
                  <c:v>02.01.</c:v>
                </c:pt>
                <c:pt idx="2">
                  <c:v>03.01.</c:v>
                </c:pt>
                <c:pt idx="3">
                  <c:v>04.01.</c:v>
                </c:pt>
                <c:pt idx="4">
                  <c:v>05.01.</c:v>
                </c:pt>
                <c:pt idx="5">
                  <c:v>06.01.</c:v>
                </c:pt>
                <c:pt idx="6">
                  <c:v>07.01.</c:v>
                </c:pt>
                <c:pt idx="7">
                  <c:v>08.01.</c:v>
                </c:pt>
                <c:pt idx="8">
                  <c:v>09.01.</c:v>
                </c:pt>
                <c:pt idx="9">
                  <c:v>10.01.</c:v>
                </c:pt>
                <c:pt idx="10">
                  <c:v>11.01.</c:v>
                </c:pt>
                <c:pt idx="11">
                  <c:v>12.01.</c:v>
                </c:pt>
                <c:pt idx="12">
                  <c:v>13.01.</c:v>
                </c:pt>
                <c:pt idx="13">
                  <c:v>14.01.</c:v>
                </c:pt>
                <c:pt idx="14">
                  <c:v>15.01.</c:v>
                </c:pt>
                <c:pt idx="15">
                  <c:v>16.01.</c:v>
                </c:pt>
                <c:pt idx="16">
                  <c:v>17.01.</c:v>
                </c:pt>
                <c:pt idx="17">
                  <c:v>18.01.</c:v>
                </c:pt>
                <c:pt idx="18">
                  <c:v>19.01.</c:v>
                </c:pt>
                <c:pt idx="19">
                  <c:v>20.01.</c:v>
                </c:pt>
                <c:pt idx="20">
                  <c:v>21.01.</c:v>
                </c:pt>
                <c:pt idx="21">
                  <c:v>22.01.</c:v>
                </c:pt>
                <c:pt idx="22">
                  <c:v>23.01.</c:v>
                </c:pt>
                <c:pt idx="23">
                  <c:v>24.01.</c:v>
                </c:pt>
                <c:pt idx="24">
                  <c:v>25.01.</c:v>
                </c:pt>
                <c:pt idx="25">
                  <c:v>26.01.</c:v>
                </c:pt>
                <c:pt idx="26">
                  <c:v>27.01.</c:v>
                </c:pt>
                <c:pt idx="27">
                  <c:v>28.01.</c:v>
                </c:pt>
                <c:pt idx="28">
                  <c:v>29.01.</c:v>
                </c:pt>
                <c:pt idx="29">
                  <c:v>30.01.</c:v>
                </c:pt>
                <c:pt idx="30">
                  <c:v>31.01.</c:v>
                </c:pt>
                <c:pt idx="31">
                  <c:v>01.02.</c:v>
                </c:pt>
                <c:pt idx="32">
                  <c:v>02.02.</c:v>
                </c:pt>
                <c:pt idx="33">
                  <c:v>03.02.</c:v>
                </c:pt>
                <c:pt idx="34">
                  <c:v>04.02.</c:v>
                </c:pt>
                <c:pt idx="35">
                  <c:v>05.02.</c:v>
                </c:pt>
                <c:pt idx="36">
                  <c:v>06.02.</c:v>
                </c:pt>
                <c:pt idx="37">
                  <c:v>07.02.</c:v>
                </c:pt>
                <c:pt idx="38">
                  <c:v>08.02.</c:v>
                </c:pt>
                <c:pt idx="39">
                  <c:v>09.02.</c:v>
                </c:pt>
                <c:pt idx="40">
                  <c:v>10.02.</c:v>
                </c:pt>
                <c:pt idx="41">
                  <c:v>11.02.</c:v>
                </c:pt>
                <c:pt idx="42">
                  <c:v>12.02.</c:v>
                </c:pt>
                <c:pt idx="43">
                  <c:v>13.02.</c:v>
                </c:pt>
                <c:pt idx="44">
                  <c:v>14.02.</c:v>
                </c:pt>
                <c:pt idx="45">
                  <c:v>15.02.</c:v>
                </c:pt>
                <c:pt idx="46">
                  <c:v>16.02.</c:v>
                </c:pt>
                <c:pt idx="47">
                  <c:v>17.02.</c:v>
                </c:pt>
                <c:pt idx="48">
                  <c:v>18.02.</c:v>
                </c:pt>
                <c:pt idx="49">
                  <c:v>19.02.</c:v>
                </c:pt>
                <c:pt idx="50">
                  <c:v>20.02.</c:v>
                </c:pt>
                <c:pt idx="51">
                  <c:v>21.02.</c:v>
                </c:pt>
                <c:pt idx="52">
                  <c:v>22.02.</c:v>
                </c:pt>
                <c:pt idx="53">
                  <c:v>23.02.</c:v>
                </c:pt>
                <c:pt idx="54">
                  <c:v>24.02.</c:v>
                </c:pt>
                <c:pt idx="55">
                  <c:v>25.02.</c:v>
                </c:pt>
                <c:pt idx="56">
                  <c:v>26.02.</c:v>
                </c:pt>
                <c:pt idx="57">
                  <c:v>27.02.</c:v>
                </c:pt>
                <c:pt idx="58">
                  <c:v>28.02.</c:v>
                </c:pt>
                <c:pt idx="59">
                  <c:v>29.02.</c:v>
                </c:pt>
                <c:pt idx="60">
                  <c:v>01.03.</c:v>
                </c:pt>
                <c:pt idx="61">
                  <c:v>02.03.</c:v>
                </c:pt>
                <c:pt idx="62">
                  <c:v>03.03.</c:v>
                </c:pt>
                <c:pt idx="63">
                  <c:v>04.03.</c:v>
                </c:pt>
                <c:pt idx="64">
                  <c:v>05.03.</c:v>
                </c:pt>
                <c:pt idx="65">
                  <c:v>06.03.</c:v>
                </c:pt>
                <c:pt idx="66">
                  <c:v>07.03.</c:v>
                </c:pt>
                <c:pt idx="67">
                  <c:v>08.03.</c:v>
                </c:pt>
                <c:pt idx="68">
                  <c:v>09.03.</c:v>
                </c:pt>
                <c:pt idx="69">
                  <c:v>10.03.</c:v>
                </c:pt>
                <c:pt idx="70">
                  <c:v>11.03.</c:v>
                </c:pt>
                <c:pt idx="71">
                  <c:v>12.03.</c:v>
                </c:pt>
                <c:pt idx="72">
                  <c:v>13.03.</c:v>
                </c:pt>
                <c:pt idx="73">
                  <c:v>14.03.</c:v>
                </c:pt>
                <c:pt idx="74">
                  <c:v>15.03.</c:v>
                </c:pt>
                <c:pt idx="75">
                  <c:v>16.03.</c:v>
                </c:pt>
                <c:pt idx="76">
                  <c:v>17.03.</c:v>
                </c:pt>
                <c:pt idx="77">
                  <c:v>18.03.</c:v>
                </c:pt>
                <c:pt idx="78">
                  <c:v>19.03.</c:v>
                </c:pt>
                <c:pt idx="79">
                  <c:v>20.03.</c:v>
                </c:pt>
                <c:pt idx="80">
                  <c:v>21.03.</c:v>
                </c:pt>
                <c:pt idx="81">
                  <c:v>22.03.</c:v>
                </c:pt>
                <c:pt idx="82">
                  <c:v>23.03.</c:v>
                </c:pt>
                <c:pt idx="83">
                  <c:v>24.03.</c:v>
                </c:pt>
                <c:pt idx="84">
                  <c:v>25.03.</c:v>
                </c:pt>
                <c:pt idx="85">
                  <c:v>26.03.</c:v>
                </c:pt>
                <c:pt idx="86">
                  <c:v>27.03.</c:v>
                </c:pt>
                <c:pt idx="87">
                  <c:v>28.03.</c:v>
                </c:pt>
                <c:pt idx="88">
                  <c:v>29.03.</c:v>
                </c:pt>
                <c:pt idx="89">
                  <c:v>30.03.</c:v>
                </c:pt>
                <c:pt idx="90">
                  <c:v>31.03.</c:v>
                </c:pt>
                <c:pt idx="91">
                  <c:v>01.04.</c:v>
                </c:pt>
                <c:pt idx="92">
                  <c:v>02.04.</c:v>
                </c:pt>
                <c:pt idx="93">
                  <c:v>03.04.</c:v>
                </c:pt>
                <c:pt idx="94">
                  <c:v>04.04.</c:v>
                </c:pt>
                <c:pt idx="95">
                  <c:v>05.04.</c:v>
                </c:pt>
                <c:pt idx="96">
                  <c:v>06.04.</c:v>
                </c:pt>
                <c:pt idx="97">
                  <c:v>07.04.</c:v>
                </c:pt>
                <c:pt idx="98">
                  <c:v>08.04.</c:v>
                </c:pt>
                <c:pt idx="99">
                  <c:v>09.04.</c:v>
                </c:pt>
                <c:pt idx="100">
                  <c:v>10.04.</c:v>
                </c:pt>
                <c:pt idx="101">
                  <c:v>11.04.</c:v>
                </c:pt>
                <c:pt idx="102">
                  <c:v>12.04.</c:v>
                </c:pt>
                <c:pt idx="103">
                  <c:v>13.04.</c:v>
                </c:pt>
                <c:pt idx="104">
                  <c:v>14.04.</c:v>
                </c:pt>
                <c:pt idx="105">
                  <c:v>15.04.</c:v>
                </c:pt>
                <c:pt idx="106">
                  <c:v>16.04.</c:v>
                </c:pt>
                <c:pt idx="107">
                  <c:v>17.04.</c:v>
                </c:pt>
                <c:pt idx="108">
                  <c:v>18.04.</c:v>
                </c:pt>
                <c:pt idx="109">
                  <c:v>19.04.</c:v>
                </c:pt>
                <c:pt idx="110">
                  <c:v>20.04.</c:v>
                </c:pt>
                <c:pt idx="111">
                  <c:v>21.04.</c:v>
                </c:pt>
                <c:pt idx="112">
                  <c:v>22.04.</c:v>
                </c:pt>
                <c:pt idx="113">
                  <c:v>23.04.</c:v>
                </c:pt>
                <c:pt idx="114">
                  <c:v>24.04.</c:v>
                </c:pt>
                <c:pt idx="115">
                  <c:v>25.04.</c:v>
                </c:pt>
                <c:pt idx="116">
                  <c:v>26.04.</c:v>
                </c:pt>
                <c:pt idx="117">
                  <c:v>27.04.</c:v>
                </c:pt>
                <c:pt idx="118">
                  <c:v>28.04.</c:v>
                </c:pt>
                <c:pt idx="119">
                  <c:v>29.04.</c:v>
                </c:pt>
                <c:pt idx="120">
                  <c:v>30.04.</c:v>
                </c:pt>
                <c:pt idx="121">
                  <c:v>01.05.</c:v>
                </c:pt>
                <c:pt idx="122">
                  <c:v>02.05.</c:v>
                </c:pt>
                <c:pt idx="123">
                  <c:v>03.05.</c:v>
                </c:pt>
                <c:pt idx="124">
                  <c:v>04.05.</c:v>
                </c:pt>
                <c:pt idx="125">
                  <c:v>05.05.</c:v>
                </c:pt>
                <c:pt idx="126">
                  <c:v>06.05.</c:v>
                </c:pt>
                <c:pt idx="127">
                  <c:v>07.05.</c:v>
                </c:pt>
                <c:pt idx="128">
                  <c:v>08.05.</c:v>
                </c:pt>
                <c:pt idx="129">
                  <c:v>09.05.</c:v>
                </c:pt>
                <c:pt idx="130">
                  <c:v>10.05.</c:v>
                </c:pt>
                <c:pt idx="131">
                  <c:v>11.05.</c:v>
                </c:pt>
                <c:pt idx="132">
                  <c:v>12.05.</c:v>
                </c:pt>
                <c:pt idx="133">
                  <c:v>13.05.</c:v>
                </c:pt>
                <c:pt idx="134">
                  <c:v>14.05.</c:v>
                </c:pt>
                <c:pt idx="135">
                  <c:v>15.05.</c:v>
                </c:pt>
                <c:pt idx="136">
                  <c:v>16.05.</c:v>
                </c:pt>
                <c:pt idx="137">
                  <c:v>17.05.</c:v>
                </c:pt>
                <c:pt idx="138">
                  <c:v>18.05.</c:v>
                </c:pt>
                <c:pt idx="139">
                  <c:v>19.05.</c:v>
                </c:pt>
                <c:pt idx="140">
                  <c:v>20.05.</c:v>
                </c:pt>
                <c:pt idx="141">
                  <c:v>21.05.</c:v>
                </c:pt>
                <c:pt idx="142">
                  <c:v>22.05.</c:v>
                </c:pt>
                <c:pt idx="143">
                  <c:v>23.05.</c:v>
                </c:pt>
                <c:pt idx="144">
                  <c:v>24.05.</c:v>
                </c:pt>
                <c:pt idx="145">
                  <c:v>25.05.</c:v>
                </c:pt>
                <c:pt idx="146">
                  <c:v>26.05.</c:v>
                </c:pt>
                <c:pt idx="147">
                  <c:v>27.05.</c:v>
                </c:pt>
                <c:pt idx="148">
                  <c:v>28.05.</c:v>
                </c:pt>
                <c:pt idx="149">
                  <c:v>29.05.</c:v>
                </c:pt>
                <c:pt idx="150">
                  <c:v>30.05.</c:v>
                </c:pt>
                <c:pt idx="151">
                  <c:v>31.05.</c:v>
                </c:pt>
                <c:pt idx="152">
                  <c:v>01.06.</c:v>
                </c:pt>
                <c:pt idx="153">
                  <c:v>02.06.</c:v>
                </c:pt>
                <c:pt idx="154">
                  <c:v>03.06.</c:v>
                </c:pt>
                <c:pt idx="155">
                  <c:v>04.06.</c:v>
                </c:pt>
                <c:pt idx="156">
                  <c:v>05.06.</c:v>
                </c:pt>
                <c:pt idx="157">
                  <c:v>06.06.</c:v>
                </c:pt>
                <c:pt idx="158">
                  <c:v>07.06.</c:v>
                </c:pt>
                <c:pt idx="159">
                  <c:v>08.06.</c:v>
                </c:pt>
                <c:pt idx="160">
                  <c:v>09.06.</c:v>
                </c:pt>
                <c:pt idx="161">
                  <c:v>10.06.</c:v>
                </c:pt>
                <c:pt idx="162">
                  <c:v>11.06.</c:v>
                </c:pt>
                <c:pt idx="163">
                  <c:v>12.06.</c:v>
                </c:pt>
                <c:pt idx="164">
                  <c:v>13.06.</c:v>
                </c:pt>
                <c:pt idx="165">
                  <c:v>14.06.</c:v>
                </c:pt>
                <c:pt idx="166">
                  <c:v>15.06.</c:v>
                </c:pt>
                <c:pt idx="167">
                  <c:v>16.06.</c:v>
                </c:pt>
                <c:pt idx="168">
                  <c:v>17.06.</c:v>
                </c:pt>
                <c:pt idx="169">
                  <c:v>18.06.</c:v>
                </c:pt>
                <c:pt idx="170">
                  <c:v>19.06.</c:v>
                </c:pt>
                <c:pt idx="171">
                  <c:v>20.06.</c:v>
                </c:pt>
                <c:pt idx="172">
                  <c:v>21.06.</c:v>
                </c:pt>
                <c:pt idx="173">
                  <c:v>22.06.</c:v>
                </c:pt>
                <c:pt idx="174">
                  <c:v>23.06.</c:v>
                </c:pt>
                <c:pt idx="175">
                  <c:v>24.06.</c:v>
                </c:pt>
                <c:pt idx="176">
                  <c:v>25.06.</c:v>
                </c:pt>
                <c:pt idx="177">
                  <c:v>26.06.</c:v>
                </c:pt>
                <c:pt idx="178">
                  <c:v>27.06.</c:v>
                </c:pt>
                <c:pt idx="179">
                  <c:v>28.06.</c:v>
                </c:pt>
                <c:pt idx="180">
                  <c:v>29.06.</c:v>
                </c:pt>
                <c:pt idx="181">
                  <c:v>30.06.</c:v>
                </c:pt>
                <c:pt idx="182">
                  <c:v>01.07.</c:v>
                </c:pt>
                <c:pt idx="183">
                  <c:v>02.07.</c:v>
                </c:pt>
                <c:pt idx="184">
                  <c:v>03.07.</c:v>
                </c:pt>
                <c:pt idx="185">
                  <c:v>04.07.</c:v>
                </c:pt>
                <c:pt idx="186">
                  <c:v>05.07.</c:v>
                </c:pt>
                <c:pt idx="187">
                  <c:v>06.07.</c:v>
                </c:pt>
                <c:pt idx="188">
                  <c:v>07.07.</c:v>
                </c:pt>
                <c:pt idx="189">
                  <c:v>08.07.</c:v>
                </c:pt>
                <c:pt idx="190">
                  <c:v>09.07.</c:v>
                </c:pt>
                <c:pt idx="191">
                  <c:v>10.07.</c:v>
                </c:pt>
                <c:pt idx="192">
                  <c:v>11.07.</c:v>
                </c:pt>
                <c:pt idx="193">
                  <c:v>12.07.</c:v>
                </c:pt>
                <c:pt idx="194">
                  <c:v>13.07.</c:v>
                </c:pt>
                <c:pt idx="195">
                  <c:v>14.07.</c:v>
                </c:pt>
                <c:pt idx="196">
                  <c:v>15.07.</c:v>
                </c:pt>
                <c:pt idx="197">
                  <c:v>16.07.</c:v>
                </c:pt>
                <c:pt idx="198">
                  <c:v>17.07.</c:v>
                </c:pt>
                <c:pt idx="199">
                  <c:v>18.07.</c:v>
                </c:pt>
                <c:pt idx="200">
                  <c:v>19.07.</c:v>
                </c:pt>
                <c:pt idx="201">
                  <c:v>20.07.</c:v>
                </c:pt>
                <c:pt idx="202">
                  <c:v>21.07.</c:v>
                </c:pt>
                <c:pt idx="203">
                  <c:v>22.07.</c:v>
                </c:pt>
                <c:pt idx="204">
                  <c:v>23.07.</c:v>
                </c:pt>
                <c:pt idx="205">
                  <c:v>24.07.</c:v>
                </c:pt>
                <c:pt idx="206">
                  <c:v>25.07.</c:v>
                </c:pt>
                <c:pt idx="207">
                  <c:v>26.07.</c:v>
                </c:pt>
                <c:pt idx="208">
                  <c:v>27.07.</c:v>
                </c:pt>
                <c:pt idx="209">
                  <c:v>28.07.</c:v>
                </c:pt>
                <c:pt idx="210">
                  <c:v>29.07.</c:v>
                </c:pt>
                <c:pt idx="211">
                  <c:v>30.07.</c:v>
                </c:pt>
                <c:pt idx="212">
                  <c:v>31.07.</c:v>
                </c:pt>
                <c:pt idx="213">
                  <c:v>01.08.</c:v>
                </c:pt>
                <c:pt idx="214">
                  <c:v>02.08.</c:v>
                </c:pt>
                <c:pt idx="215">
                  <c:v>03.08.</c:v>
                </c:pt>
                <c:pt idx="216">
                  <c:v>04.08.</c:v>
                </c:pt>
                <c:pt idx="217">
                  <c:v>05.08.</c:v>
                </c:pt>
                <c:pt idx="218">
                  <c:v>06.08.</c:v>
                </c:pt>
                <c:pt idx="219">
                  <c:v>07.08.</c:v>
                </c:pt>
                <c:pt idx="220">
                  <c:v>08.08.</c:v>
                </c:pt>
                <c:pt idx="221">
                  <c:v>09.08.</c:v>
                </c:pt>
                <c:pt idx="222">
                  <c:v>10.08.</c:v>
                </c:pt>
                <c:pt idx="223">
                  <c:v>11.08.</c:v>
                </c:pt>
                <c:pt idx="224">
                  <c:v>12.08.</c:v>
                </c:pt>
                <c:pt idx="225">
                  <c:v>13.08.</c:v>
                </c:pt>
                <c:pt idx="226">
                  <c:v>14.08.</c:v>
                </c:pt>
                <c:pt idx="227">
                  <c:v>15.08.</c:v>
                </c:pt>
                <c:pt idx="228">
                  <c:v>16.08.</c:v>
                </c:pt>
                <c:pt idx="229">
                  <c:v>17.08.</c:v>
                </c:pt>
                <c:pt idx="230">
                  <c:v>18.08.</c:v>
                </c:pt>
                <c:pt idx="231">
                  <c:v>19.08.</c:v>
                </c:pt>
                <c:pt idx="232">
                  <c:v>20.08.</c:v>
                </c:pt>
                <c:pt idx="233">
                  <c:v>21.08.</c:v>
                </c:pt>
                <c:pt idx="234">
                  <c:v>22.08.</c:v>
                </c:pt>
                <c:pt idx="235">
                  <c:v>23.08.</c:v>
                </c:pt>
                <c:pt idx="236">
                  <c:v>24.08.</c:v>
                </c:pt>
                <c:pt idx="237">
                  <c:v>25.08.</c:v>
                </c:pt>
                <c:pt idx="238">
                  <c:v>26.08.</c:v>
                </c:pt>
                <c:pt idx="239">
                  <c:v>27.08.</c:v>
                </c:pt>
                <c:pt idx="240">
                  <c:v>28.08.</c:v>
                </c:pt>
                <c:pt idx="241">
                  <c:v>29.08.</c:v>
                </c:pt>
                <c:pt idx="242">
                  <c:v>30.08.</c:v>
                </c:pt>
                <c:pt idx="243">
                  <c:v>31.08.</c:v>
                </c:pt>
                <c:pt idx="244">
                  <c:v>01.09.</c:v>
                </c:pt>
                <c:pt idx="245">
                  <c:v>02.09.</c:v>
                </c:pt>
                <c:pt idx="246">
                  <c:v>03.09.</c:v>
                </c:pt>
                <c:pt idx="247">
                  <c:v>04.09.</c:v>
                </c:pt>
                <c:pt idx="248">
                  <c:v>05.09.</c:v>
                </c:pt>
                <c:pt idx="249">
                  <c:v>06.09.</c:v>
                </c:pt>
                <c:pt idx="250">
                  <c:v>07.09.</c:v>
                </c:pt>
                <c:pt idx="251">
                  <c:v>08.09.</c:v>
                </c:pt>
                <c:pt idx="252">
                  <c:v>09.09.</c:v>
                </c:pt>
                <c:pt idx="253">
                  <c:v>10.09.</c:v>
                </c:pt>
                <c:pt idx="254">
                  <c:v>11.09.</c:v>
                </c:pt>
                <c:pt idx="255">
                  <c:v>12.09.</c:v>
                </c:pt>
                <c:pt idx="256">
                  <c:v>13.09.</c:v>
                </c:pt>
                <c:pt idx="257">
                  <c:v>14.09.</c:v>
                </c:pt>
                <c:pt idx="258">
                  <c:v>15.09.</c:v>
                </c:pt>
                <c:pt idx="259">
                  <c:v>16.09.</c:v>
                </c:pt>
                <c:pt idx="260">
                  <c:v>17.09.</c:v>
                </c:pt>
                <c:pt idx="261">
                  <c:v>18.09.</c:v>
                </c:pt>
                <c:pt idx="262">
                  <c:v>19.09.</c:v>
                </c:pt>
                <c:pt idx="263">
                  <c:v>20.09.</c:v>
                </c:pt>
                <c:pt idx="264">
                  <c:v>21.09.</c:v>
                </c:pt>
                <c:pt idx="265">
                  <c:v>22.09.</c:v>
                </c:pt>
                <c:pt idx="266">
                  <c:v>23.09.</c:v>
                </c:pt>
                <c:pt idx="267">
                  <c:v>24.09.</c:v>
                </c:pt>
                <c:pt idx="268">
                  <c:v>25.09.</c:v>
                </c:pt>
                <c:pt idx="269">
                  <c:v>26.09.</c:v>
                </c:pt>
                <c:pt idx="270">
                  <c:v>27.09.</c:v>
                </c:pt>
                <c:pt idx="271">
                  <c:v>28.09.</c:v>
                </c:pt>
                <c:pt idx="272">
                  <c:v>29.09.</c:v>
                </c:pt>
                <c:pt idx="273">
                  <c:v>30.09.</c:v>
                </c:pt>
                <c:pt idx="274">
                  <c:v>01.10.</c:v>
                </c:pt>
                <c:pt idx="275">
                  <c:v>02.10.</c:v>
                </c:pt>
                <c:pt idx="276">
                  <c:v>03.10.</c:v>
                </c:pt>
                <c:pt idx="277">
                  <c:v>04.10.</c:v>
                </c:pt>
                <c:pt idx="278">
                  <c:v>05.10.</c:v>
                </c:pt>
                <c:pt idx="279">
                  <c:v>06.10.</c:v>
                </c:pt>
                <c:pt idx="280">
                  <c:v>07.10.</c:v>
                </c:pt>
                <c:pt idx="281">
                  <c:v>08.10.</c:v>
                </c:pt>
                <c:pt idx="282">
                  <c:v>09.10.</c:v>
                </c:pt>
                <c:pt idx="283">
                  <c:v>10.10.</c:v>
                </c:pt>
                <c:pt idx="284">
                  <c:v>11.10.</c:v>
                </c:pt>
                <c:pt idx="285">
                  <c:v>12.10.</c:v>
                </c:pt>
                <c:pt idx="286">
                  <c:v>13.10.</c:v>
                </c:pt>
                <c:pt idx="287">
                  <c:v>14.10.</c:v>
                </c:pt>
                <c:pt idx="288">
                  <c:v>15.10.</c:v>
                </c:pt>
                <c:pt idx="289">
                  <c:v>16.10.</c:v>
                </c:pt>
                <c:pt idx="290">
                  <c:v>17.10.</c:v>
                </c:pt>
                <c:pt idx="291">
                  <c:v>18.10.</c:v>
                </c:pt>
                <c:pt idx="292">
                  <c:v>19.10.</c:v>
                </c:pt>
                <c:pt idx="293">
                  <c:v>20.10.</c:v>
                </c:pt>
                <c:pt idx="294">
                  <c:v>21.10.</c:v>
                </c:pt>
                <c:pt idx="295">
                  <c:v>22.10.</c:v>
                </c:pt>
                <c:pt idx="296">
                  <c:v>23.10.</c:v>
                </c:pt>
                <c:pt idx="297">
                  <c:v>24.10.</c:v>
                </c:pt>
                <c:pt idx="298">
                  <c:v>25.10.</c:v>
                </c:pt>
                <c:pt idx="299">
                  <c:v>26.10.</c:v>
                </c:pt>
                <c:pt idx="300">
                  <c:v>27.10.</c:v>
                </c:pt>
                <c:pt idx="301">
                  <c:v>28.10.</c:v>
                </c:pt>
                <c:pt idx="302">
                  <c:v>29.10.</c:v>
                </c:pt>
                <c:pt idx="303">
                  <c:v>30.10.</c:v>
                </c:pt>
                <c:pt idx="304">
                  <c:v>31.10.</c:v>
                </c:pt>
                <c:pt idx="305">
                  <c:v>01.11.</c:v>
                </c:pt>
                <c:pt idx="306">
                  <c:v>02.11.</c:v>
                </c:pt>
                <c:pt idx="307">
                  <c:v>03.11.</c:v>
                </c:pt>
                <c:pt idx="308">
                  <c:v>04.11.</c:v>
                </c:pt>
                <c:pt idx="309">
                  <c:v>05.11.</c:v>
                </c:pt>
                <c:pt idx="310">
                  <c:v>06.11.</c:v>
                </c:pt>
                <c:pt idx="311">
                  <c:v>07.11.</c:v>
                </c:pt>
                <c:pt idx="312">
                  <c:v>08.11.</c:v>
                </c:pt>
                <c:pt idx="313">
                  <c:v>09.11.</c:v>
                </c:pt>
                <c:pt idx="314">
                  <c:v>10.11.</c:v>
                </c:pt>
                <c:pt idx="315">
                  <c:v>11.11.</c:v>
                </c:pt>
                <c:pt idx="316">
                  <c:v>12.11.</c:v>
                </c:pt>
                <c:pt idx="317">
                  <c:v>13.11.</c:v>
                </c:pt>
                <c:pt idx="318">
                  <c:v>14.11.</c:v>
                </c:pt>
                <c:pt idx="319">
                  <c:v>15.11.</c:v>
                </c:pt>
                <c:pt idx="320">
                  <c:v>16.11.</c:v>
                </c:pt>
                <c:pt idx="321">
                  <c:v>17.11.</c:v>
                </c:pt>
                <c:pt idx="322">
                  <c:v>18.11.</c:v>
                </c:pt>
                <c:pt idx="323">
                  <c:v>19.11.</c:v>
                </c:pt>
                <c:pt idx="324">
                  <c:v>20.11.</c:v>
                </c:pt>
                <c:pt idx="325">
                  <c:v>21.11.</c:v>
                </c:pt>
                <c:pt idx="326">
                  <c:v>22.11.</c:v>
                </c:pt>
                <c:pt idx="327">
                  <c:v>23.11.</c:v>
                </c:pt>
                <c:pt idx="328">
                  <c:v>24.11.</c:v>
                </c:pt>
                <c:pt idx="329">
                  <c:v>25.11.</c:v>
                </c:pt>
                <c:pt idx="330">
                  <c:v>26.11.</c:v>
                </c:pt>
                <c:pt idx="331">
                  <c:v>27.11.</c:v>
                </c:pt>
                <c:pt idx="332">
                  <c:v>28.11.</c:v>
                </c:pt>
                <c:pt idx="333">
                  <c:v>29.11.</c:v>
                </c:pt>
                <c:pt idx="334">
                  <c:v>30.11.</c:v>
                </c:pt>
                <c:pt idx="335">
                  <c:v>01.12.</c:v>
                </c:pt>
                <c:pt idx="336">
                  <c:v>02.12.</c:v>
                </c:pt>
                <c:pt idx="337">
                  <c:v>03.12.</c:v>
                </c:pt>
                <c:pt idx="338">
                  <c:v>04.12.</c:v>
                </c:pt>
                <c:pt idx="339">
                  <c:v>05.12.</c:v>
                </c:pt>
                <c:pt idx="340">
                  <c:v>06.12.</c:v>
                </c:pt>
                <c:pt idx="341">
                  <c:v>07.12.</c:v>
                </c:pt>
                <c:pt idx="342">
                  <c:v>08.12.</c:v>
                </c:pt>
                <c:pt idx="343">
                  <c:v>09.12.</c:v>
                </c:pt>
                <c:pt idx="344">
                  <c:v>10.12.</c:v>
                </c:pt>
                <c:pt idx="345">
                  <c:v>11.12.</c:v>
                </c:pt>
                <c:pt idx="346">
                  <c:v>12.12.</c:v>
                </c:pt>
                <c:pt idx="347">
                  <c:v>13.12.</c:v>
                </c:pt>
                <c:pt idx="348">
                  <c:v>14.12.</c:v>
                </c:pt>
                <c:pt idx="349">
                  <c:v>15.12.</c:v>
                </c:pt>
                <c:pt idx="350">
                  <c:v>16.12.</c:v>
                </c:pt>
                <c:pt idx="351">
                  <c:v>17.12.</c:v>
                </c:pt>
                <c:pt idx="352">
                  <c:v>18.12.</c:v>
                </c:pt>
                <c:pt idx="353">
                  <c:v>19.12.</c:v>
                </c:pt>
                <c:pt idx="354">
                  <c:v>20.12.</c:v>
                </c:pt>
                <c:pt idx="355">
                  <c:v>21.12.</c:v>
                </c:pt>
                <c:pt idx="356">
                  <c:v>22.12.</c:v>
                </c:pt>
                <c:pt idx="357">
                  <c:v>23.12.</c:v>
                </c:pt>
                <c:pt idx="358">
                  <c:v>24.12.</c:v>
                </c:pt>
                <c:pt idx="359">
                  <c:v>25.12.</c:v>
                </c:pt>
                <c:pt idx="360">
                  <c:v>26.12.</c:v>
                </c:pt>
                <c:pt idx="361">
                  <c:v>27.12.</c:v>
                </c:pt>
                <c:pt idx="362">
                  <c:v>28.12.</c:v>
                </c:pt>
                <c:pt idx="363">
                  <c:v>29.12.</c:v>
                </c:pt>
                <c:pt idx="364">
                  <c:v>30.12.</c:v>
                </c:pt>
                <c:pt idx="365">
                  <c:v>31.12.</c:v>
                </c:pt>
              </c:strCache>
            </c:strRef>
          </c:cat>
          <c:val>
            <c:numRef>
              <c:f>'Tab. für Graphik (366)'!$F$14:$F$379</c:f>
              <c:numCache>
                <c:formatCode>#,##0</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48E5-4E15-B83D-64CFECF90A83}"/>
            </c:ext>
          </c:extLst>
        </c:ser>
        <c:dLbls>
          <c:showLegendKey val="0"/>
          <c:showVal val="0"/>
          <c:showCatName val="0"/>
          <c:showSerName val="0"/>
          <c:showPercent val="0"/>
          <c:showBubbleSize val="0"/>
        </c:dLbls>
        <c:smooth val="0"/>
        <c:axId val="113942528"/>
        <c:axId val="113944448"/>
      </c:lineChart>
      <c:catAx>
        <c:axId val="113942528"/>
        <c:scaling>
          <c:orientation val="minMax"/>
        </c:scaling>
        <c:delete val="0"/>
        <c:axPos val="b"/>
        <c:title>
          <c:tx>
            <c:rich>
              <a:bodyPr/>
              <a:lstStyle/>
              <a:p>
                <a:pPr>
                  <a:defRPr sz="1150" b="1" i="0" u="none" strike="noStrike" baseline="0">
                    <a:solidFill>
                      <a:srgbClr val="000000"/>
                    </a:solidFill>
                    <a:latin typeface="Arial"/>
                    <a:ea typeface="Arial"/>
                    <a:cs typeface="Arial"/>
                  </a:defRPr>
                </a:pPr>
                <a:r>
                  <a:rPr lang="de-DE"/>
                  <a:t>Kalenderjahr</a:t>
                </a:r>
              </a:p>
            </c:rich>
          </c:tx>
          <c:layout>
            <c:manualLayout>
              <c:xMode val="edge"/>
              <c:yMode val="edge"/>
              <c:x val="0.46868475991649267"/>
              <c:y val="0.94247038917089676"/>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5400000" vert="horz"/>
          <a:lstStyle/>
          <a:p>
            <a:pPr>
              <a:defRPr sz="1050" b="0" i="0" u="none" strike="noStrike" baseline="0">
                <a:solidFill>
                  <a:srgbClr val="000000"/>
                </a:solidFill>
                <a:latin typeface="Arial"/>
                <a:ea typeface="Arial"/>
                <a:cs typeface="Arial"/>
              </a:defRPr>
            </a:pPr>
            <a:endParaRPr lang="de-DE"/>
          </a:p>
        </c:txPr>
        <c:crossAx val="113944448"/>
        <c:crosses val="autoZero"/>
        <c:auto val="1"/>
        <c:lblAlgn val="ctr"/>
        <c:lblOffset val="100"/>
        <c:tickLblSkip val="10"/>
        <c:tickMarkSkip val="10"/>
        <c:noMultiLvlLbl val="0"/>
      </c:catAx>
      <c:valAx>
        <c:axId val="113944448"/>
        <c:scaling>
          <c:orientation val="minMax"/>
        </c:scaling>
        <c:delete val="0"/>
        <c:axPos val="l"/>
        <c:majorGridlines>
          <c:spPr>
            <a:ln w="3175">
              <a:solidFill>
                <a:srgbClr val="000000"/>
              </a:solidFill>
              <a:prstDash val="solid"/>
            </a:ln>
          </c:spPr>
        </c:majorGridlines>
        <c:title>
          <c:tx>
            <c:rich>
              <a:bodyPr/>
              <a:lstStyle/>
              <a:p>
                <a:pPr>
                  <a:defRPr sz="1150" b="1" i="0" u="none" strike="noStrike" baseline="0">
                    <a:solidFill>
                      <a:srgbClr val="000000"/>
                    </a:solidFill>
                    <a:latin typeface="Arial"/>
                    <a:ea typeface="Arial"/>
                    <a:cs typeface="Arial"/>
                  </a:defRPr>
                </a:pPr>
                <a:r>
                  <a:rPr lang="de-DE" sz="1150" b="1" i="0" u="none" strike="noStrike" baseline="0">
                    <a:solidFill>
                      <a:srgbClr val="000000"/>
                    </a:solidFill>
                    <a:latin typeface="Arial"/>
                    <a:cs typeface="Arial"/>
                  </a:rPr>
                  <a:t>täglicher Abwasserdurchfluss [m</a:t>
                </a:r>
                <a:r>
                  <a:rPr lang="de-DE" sz="1150" b="1" i="0" u="none" strike="noStrike" baseline="30000">
                    <a:solidFill>
                      <a:srgbClr val="000000"/>
                    </a:solidFill>
                    <a:latin typeface="Arial"/>
                    <a:cs typeface="Arial"/>
                  </a:rPr>
                  <a:t>3</a:t>
                </a:r>
                <a:r>
                  <a:rPr lang="de-DE" sz="1150" b="1" i="0" u="none" strike="noStrike" baseline="0">
                    <a:solidFill>
                      <a:srgbClr val="000000"/>
                    </a:solidFill>
                    <a:latin typeface="Arial"/>
                    <a:cs typeface="Arial"/>
                  </a:rPr>
                  <a:t>/d]</a:t>
                </a:r>
              </a:p>
            </c:rich>
          </c:tx>
          <c:layout>
            <c:manualLayout>
              <c:xMode val="edge"/>
              <c:yMode val="edge"/>
              <c:x val="3.0271398747390398E-2"/>
              <c:y val="0.3045685279187817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de-DE"/>
          </a:p>
        </c:txPr>
        <c:crossAx val="113942528"/>
        <c:crosses val="autoZero"/>
        <c:crossBetween val="between"/>
      </c:valAx>
      <c:spPr>
        <a:solidFill>
          <a:srgbClr val="C0C0C0"/>
        </a:solidFill>
        <a:ln w="12700">
          <a:solidFill>
            <a:srgbClr val="808080"/>
          </a:solidFill>
          <a:prstDash val="solid"/>
        </a:ln>
      </c:spPr>
    </c:plotArea>
    <c:legend>
      <c:legendPos val="r"/>
      <c:layout>
        <c:manualLayout>
          <c:xMode val="edge"/>
          <c:yMode val="edge"/>
          <c:x val="0.57620041753653439"/>
          <c:y val="3.3840947546531303E-2"/>
          <c:w val="0.39144050104384132"/>
          <c:h val="0.179357021996615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tabColor indexed="43"/>
  </sheetPr>
  <sheetViews>
    <sheetView zoomScale="96" workbookViewId="0"/>
  </sheetViews>
  <sheetProtection password="912B" content="1" objects="1"/>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300-000000000000}">
  <sheetPr>
    <tabColor indexed="42"/>
  </sheetPr>
  <sheetViews>
    <sheetView zoomScale="96" workbookViewId="0"/>
  </sheetViews>
  <sheetProtection password="912B" content="1" objects="1"/>
  <pageMargins left="0.78740157499999996" right="0.78740157499999996" top="0.984251969" bottom="0.984251969" header="0.4921259845" footer="0.492125984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333375</xdr:colOff>
      <xdr:row>0</xdr:row>
      <xdr:rowOff>190500</xdr:rowOff>
    </xdr:from>
    <xdr:to>
      <xdr:col>8</xdr:col>
      <xdr:colOff>552450</xdr:colOff>
      <xdr:row>1</xdr:row>
      <xdr:rowOff>0</xdr:rowOff>
    </xdr:to>
    <xdr:pic>
      <xdr:nvPicPr>
        <xdr:cNvPr id="2" name="Grafi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9900" y="190500"/>
          <a:ext cx="219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228600</xdr:colOff>
      <xdr:row>17</xdr:row>
      <xdr:rowOff>104775</xdr:rowOff>
    </xdr:from>
    <xdr:to>
      <xdr:col>2</xdr:col>
      <xdr:colOff>257175</xdr:colOff>
      <xdr:row>39</xdr:row>
      <xdr:rowOff>9525</xdr:rowOff>
    </xdr:to>
    <xdr:sp macro="" textlink="">
      <xdr:nvSpPr>
        <xdr:cNvPr id="27649" name="Line 1">
          <a:extLst>
            <a:ext uri="{FF2B5EF4-FFF2-40B4-BE49-F238E27FC236}">
              <a16:creationId xmlns:a16="http://schemas.microsoft.com/office/drawing/2014/main" id="{00000000-0008-0000-0F00-0000016C0000}"/>
            </a:ext>
          </a:extLst>
        </xdr:cNvPr>
        <xdr:cNvSpPr>
          <a:spLocks noChangeShapeType="1"/>
        </xdr:cNvSpPr>
      </xdr:nvSpPr>
      <xdr:spPr bwMode="auto">
        <a:xfrm>
          <a:off x="628650" y="3181350"/>
          <a:ext cx="28575" cy="391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219075</xdr:colOff>
      <xdr:row>36</xdr:row>
      <xdr:rowOff>161925</xdr:rowOff>
    </xdr:from>
    <xdr:to>
      <xdr:col>9</xdr:col>
      <xdr:colOff>533400</xdr:colOff>
      <xdr:row>36</xdr:row>
      <xdr:rowOff>161925</xdr:rowOff>
    </xdr:to>
    <xdr:sp macro="" textlink="">
      <xdr:nvSpPr>
        <xdr:cNvPr id="27650" name="Line 2">
          <a:extLst>
            <a:ext uri="{FF2B5EF4-FFF2-40B4-BE49-F238E27FC236}">
              <a16:creationId xmlns:a16="http://schemas.microsoft.com/office/drawing/2014/main" id="{00000000-0008-0000-0F00-0000026C0000}"/>
            </a:ext>
          </a:extLst>
        </xdr:cNvPr>
        <xdr:cNvSpPr>
          <a:spLocks noChangeShapeType="1"/>
        </xdr:cNvSpPr>
      </xdr:nvSpPr>
      <xdr:spPr bwMode="auto">
        <a:xfrm>
          <a:off x="619125" y="6438900"/>
          <a:ext cx="5810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247650</xdr:colOff>
      <xdr:row>17</xdr:row>
      <xdr:rowOff>104775</xdr:rowOff>
    </xdr:from>
    <xdr:to>
      <xdr:col>9</xdr:col>
      <xdr:colOff>552450</xdr:colOff>
      <xdr:row>17</xdr:row>
      <xdr:rowOff>104775</xdr:rowOff>
    </xdr:to>
    <xdr:sp macro="" textlink="">
      <xdr:nvSpPr>
        <xdr:cNvPr id="27651" name="Line 3">
          <a:extLst>
            <a:ext uri="{FF2B5EF4-FFF2-40B4-BE49-F238E27FC236}">
              <a16:creationId xmlns:a16="http://schemas.microsoft.com/office/drawing/2014/main" id="{00000000-0008-0000-0F00-0000036C0000}"/>
            </a:ext>
          </a:extLst>
        </xdr:cNvPr>
        <xdr:cNvSpPr>
          <a:spLocks noChangeShapeType="1"/>
        </xdr:cNvSpPr>
      </xdr:nvSpPr>
      <xdr:spPr bwMode="auto">
        <a:xfrm>
          <a:off x="647700" y="3181350"/>
          <a:ext cx="5800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266700</xdr:colOff>
      <xdr:row>39</xdr:row>
      <xdr:rowOff>0</xdr:rowOff>
    </xdr:from>
    <xdr:to>
      <xdr:col>9</xdr:col>
      <xdr:colOff>561975</xdr:colOff>
      <xdr:row>39</xdr:row>
      <xdr:rowOff>0</xdr:rowOff>
    </xdr:to>
    <xdr:sp macro="" textlink="">
      <xdr:nvSpPr>
        <xdr:cNvPr id="27652" name="Line 4">
          <a:extLst>
            <a:ext uri="{FF2B5EF4-FFF2-40B4-BE49-F238E27FC236}">
              <a16:creationId xmlns:a16="http://schemas.microsoft.com/office/drawing/2014/main" id="{00000000-0008-0000-0F00-0000046C0000}"/>
            </a:ext>
          </a:extLst>
        </xdr:cNvPr>
        <xdr:cNvSpPr>
          <a:spLocks noChangeShapeType="1"/>
        </xdr:cNvSpPr>
      </xdr:nvSpPr>
      <xdr:spPr bwMode="auto">
        <a:xfrm>
          <a:off x="666750" y="7086600"/>
          <a:ext cx="5791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533400</xdr:colOff>
      <xdr:row>17</xdr:row>
      <xdr:rowOff>123825</xdr:rowOff>
    </xdr:from>
    <xdr:to>
      <xdr:col>9</xdr:col>
      <xdr:colOff>542925</xdr:colOff>
      <xdr:row>38</xdr:row>
      <xdr:rowOff>219075</xdr:rowOff>
    </xdr:to>
    <xdr:sp macro="" textlink="">
      <xdr:nvSpPr>
        <xdr:cNvPr id="27653" name="Line 5">
          <a:extLst>
            <a:ext uri="{FF2B5EF4-FFF2-40B4-BE49-F238E27FC236}">
              <a16:creationId xmlns:a16="http://schemas.microsoft.com/office/drawing/2014/main" id="{00000000-0008-0000-0F00-0000056C0000}"/>
            </a:ext>
          </a:extLst>
        </xdr:cNvPr>
        <xdr:cNvSpPr>
          <a:spLocks noChangeShapeType="1"/>
        </xdr:cNvSpPr>
      </xdr:nvSpPr>
      <xdr:spPr bwMode="auto">
        <a:xfrm flipH="1">
          <a:off x="6429375" y="3200400"/>
          <a:ext cx="9525" cy="388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absoluteAnchor>
    <xdr:pos x="0" y="0"/>
    <xdr:ext cx="9114896" cy="5622396"/>
    <xdr:graphicFrame macro="">
      <xdr:nvGraphicFramePr>
        <xdr:cNvPr id="2" name="Diagram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2</xdr:col>
      <xdr:colOff>76200</xdr:colOff>
      <xdr:row>17</xdr:row>
      <xdr:rowOff>114300</xdr:rowOff>
    </xdr:from>
    <xdr:to>
      <xdr:col>2</xdr:col>
      <xdr:colOff>76200</xdr:colOff>
      <xdr:row>38</xdr:row>
      <xdr:rowOff>152400</xdr:rowOff>
    </xdr:to>
    <xdr:sp macro="" textlink="">
      <xdr:nvSpPr>
        <xdr:cNvPr id="28673" name="Line 1">
          <a:extLst>
            <a:ext uri="{FF2B5EF4-FFF2-40B4-BE49-F238E27FC236}">
              <a16:creationId xmlns:a16="http://schemas.microsoft.com/office/drawing/2014/main" id="{00000000-0008-0000-1200-000001700000}"/>
            </a:ext>
          </a:extLst>
        </xdr:cNvPr>
        <xdr:cNvSpPr>
          <a:spLocks noChangeShapeType="1"/>
        </xdr:cNvSpPr>
      </xdr:nvSpPr>
      <xdr:spPr bwMode="auto">
        <a:xfrm>
          <a:off x="476250" y="3190875"/>
          <a:ext cx="0" cy="3838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36</xdr:row>
      <xdr:rowOff>161925</xdr:rowOff>
    </xdr:from>
    <xdr:to>
      <xdr:col>9</xdr:col>
      <xdr:colOff>533400</xdr:colOff>
      <xdr:row>36</xdr:row>
      <xdr:rowOff>161925</xdr:rowOff>
    </xdr:to>
    <xdr:sp macro="" textlink="">
      <xdr:nvSpPr>
        <xdr:cNvPr id="28674" name="Line 2">
          <a:extLst>
            <a:ext uri="{FF2B5EF4-FFF2-40B4-BE49-F238E27FC236}">
              <a16:creationId xmlns:a16="http://schemas.microsoft.com/office/drawing/2014/main" id="{00000000-0008-0000-1200-000002700000}"/>
            </a:ext>
          </a:extLst>
        </xdr:cNvPr>
        <xdr:cNvSpPr>
          <a:spLocks noChangeShapeType="1"/>
        </xdr:cNvSpPr>
      </xdr:nvSpPr>
      <xdr:spPr bwMode="auto">
        <a:xfrm>
          <a:off x="466725" y="6419850"/>
          <a:ext cx="5991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76200</xdr:colOff>
      <xdr:row>17</xdr:row>
      <xdr:rowOff>104775</xdr:rowOff>
    </xdr:from>
    <xdr:to>
      <xdr:col>9</xdr:col>
      <xdr:colOff>542925</xdr:colOff>
      <xdr:row>17</xdr:row>
      <xdr:rowOff>104775</xdr:rowOff>
    </xdr:to>
    <xdr:sp macro="" textlink="">
      <xdr:nvSpPr>
        <xdr:cNvPr id="28675" name="Line 3">
          <a:extLst>
            <a:ext uri="{FF2B5EF4-FFF2-40B4-BE49-F238E27FC236}">
              <a16:creationId xmlns:a16="http://schemas.microsoft.com/office/drawing/2014/main" id="{00000000-0008-0000-1200-000003700000}"/>
            </a:ext>
          </a:extLst>
        </xdr:cNvPr>
        <xdr:cNvSpPr>
          <a:spLocks noChangeShapeType="1"/>
        </xdr:cNvSpPr>
      </xdr:nvSpPr>
      <xdr:spPr bwMode="auto">
        <a:xfrm>
          <a:off x="476250" y="3181350"/>
          <a:ext cx="5991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76200</xdr:colOff>
      <xdr:row>39</xdr:row>
      <xdr:rowOff>0</xdr:rowOff>
    </xdr:from>
    <xdr:to>
      <xdr:col>9</xdr:col>
      <xdr:colOff>542925</xdr:colOff>
      <xdr:row>39</xdr:row>
      <xdr:rowOff>0</xdr:rowOff>
    </xdr:to>
    <xdr:sp macro="" textlink="">
      <xdr:nvSpPr>
        <xdr:cNvPr id="28676" name="Line 4">
          <a:extLst>
            <a:ext uri="{FF2B5EF4-FFF2-40B4-BE49-F238E27FC236}">
              <a16:creationId xmlns:a16="http://schemas.microsoft.com/office/drawing/2014/main" id="{00000000-0008-0000-1200-000004700000}"/>
            </a:ext>
          </a:extLst>
        </xdr:cNvPr>
        <xdr:cNvSpPr>
          <a:spLocks noChangeShapeType="1"/>
        </xdr:cNvSpPr>
      </xdr:nvSpPr>
      <xdr:spPr bwMode="auto">
        <a:xfrm>
          <a:off x="476250" y="7038975"/>
          <a:ext cx="5991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533400</xdr:colOff>
      <xdr:row>17</xdr:row>
      <xdr:rowOff>114300</xdr:rowOff>
    </xdr:from>
    <xdr:to>
      <xdr:col>9</xdr:col>
      <xdr:colOff>533400</xdr:colOff>
      <xdr:row>39</xdr:row>
      <xdr:rowOff>0</xdr:rowOff>
    </xdr:to>
    <xdr:sp macro="" textlink="">
      <xdr:nvSpPr>
        <xdr:cNvPr id="28677" name="Line 5">
          <a:extLst>
            <a:ext uri="{FF2B5EF4-FFF2-40B4-BE49-F238E27FC236}">
              <a16:creationId xmlns:a16="http://schemas.microsoft.com/office/drawing/2014/main" id="{00000000-0008-0000-1200-000005700000}"/>
            </a:ext>
          </a:extLst>
        </xdr:cNvPr>
        <xdr:cNvSpPr>
          <a:spLocks noChangeShapeType="1"/>
        </xdr:cNvSpPr>
      </xdr:nvSpPr>
      <xdr:spPr bwMode="auto">
        <a:xfrm>
          <a:off x="6457950" y="3190875"/>
          <a:ext cx="0" cy="384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absoluteAnchor>
    <xdr:pos x="0" y="0"/>
    <xdr:ext cx="9114896" cy="5622396"/>
    <xdr:graphicFrame macro="">
      <xdr:nvGraphicFramePr>
        <xdr:cNvPr id="2" name="Diagramm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30"/>
  </sheetPr>
  <dimension ref="A1:M36"/>
  <sheetViews>
    <sheetView showGridLines="0" tabSelected="1" zoomScaleNormal="100" zoomScaleSheetLayoutView="100" workbookViewId="0">
      <selection activeCell="H2" sqref="H2"/>
    </sheetView>
  </sheetViews>
  <sheetFormatPr baseColWidth="10" defaultRowHeight="12.5"/>
  <cols>
    <col min="1" max="1" width="1.1796875" customWidth="1"/>
    <col min="2" max="2" width="31.54296875" style="4" customWidth="1"/>
    <col min="3" max="3" width="18.7265625" style="4" customWidth="1"/>
    <col min="4" max="4" width="13.1796875" style="4" customWidth="1"/>
    <col min="5" max="6" width="14.7265625" style="4" customWidth="1"/>
    <col min="7" max="7" width="24.1796875" style="4" customWidth="1"/>
    <col min="8" max="8" width="21.54296875" style="4" customWidth="1"/>
    <col min="9" max="9" width="1.1796875" customWidth="1"/>
  </cols>
  <sheetData>
    <row r="1" spans="1:9" ht="5.25" customHeight="1">
      <c r="A1" s="22"/>
      <c r="B1" s="16"/>
      <c r="C1" s="16"/>
      <c r="D1" s="16"/>
      <c r="E1" s="16"/>
      <c r="F1" s="16"/>
      <c r="G1" s="16"/>
      <c r="H1" s="16"/>
      <c r="I1" s="22"/>
    </row>
    <row r="2" spans="1:9" ht="24" customHeight="1">
      <c r="A2" s="22"/>
      <c r="B2" s="728" t="s">
        <v>914</v>
      </c>
      <c r="C2" s="729"/>
      <c r="D2" s="729"/>
      <c r="E2" s="733" t="s">
        <v>915</v>
      </c>
      <c r="F2" s="733"/>
      <c r="G2" s="734"/>
      <c r="H2" s="530"/>
      <c r="I2" s="666"/>
    </row>
    <row r="3" spans="1:9" ht="4.5" customHeight="1">
      <c r="A3" s="22"/>
      <c r="B3" s="660"/>
      <c r="C3" s="661"/>
      <c r="D3" s="661"/>
      <c r="E3" s="282"/>
      <c r="F3" s="282"/>
      <c r="G3" s="284"/>
      <c r="H3" s="283"/>
      <c r="I3" s="666"/>
    </row>
    <row r="4" spans="1:9" ht="24" customHeight="1">
      <c r="A4" s="22"/>
      <c r="B4" s="739" t="s">
        <v>913</v>
      </c>
      <c r="C4" s="740"/>
      <c r="D4" s="741"/>
      <c r="E4" s="736"/>
      <c r="F4" s="737"/>
      <c r="G4" s="737"/>
      <c r="H4" s="738"/>
      <c r="I4" s="666"/>
    </row>
    <row r="5" spans="1:9" ht="39" customHeight="1">
      <c r="A5" s="22"/>
      <c r="B5" s="742" t="s">
        <v>918</v>
      </c>
      <c r="C5" s="743"/>
      <c r="D5" s="743"/>
      <c r="E5" s="743"/>
      <c r="F5" s="743"/>
      <c r="G5" s="743"/>
      <c r="H5" s="744"/>
      <c r="I5" s="666"/>
    </row>
    <row r="6" spans="1:9" ht="15.75" customHeight="1">
      <c r="A6" s="22"/>
      <c r="B6" s="745" t="s">
        <v>1068</v>
      </c>
      <c r="C6" s="746"/>
      <c r="D6" s="746"/>
      <c r="E6" s="746"/>
      <c r="F6" s="746"/>
      <c r="G6" s="746"/>
      <c r="H6" s="747"/>
      <c r="I6" s="393"/>
    </row>
    <row r="7" spans="1:9" ht="6.75" customHeight="1">
      <c r="A7" s="22"/>
      <c r="B7" s="16"/>
      <c r="C7" s="16"/>
      <c r="D7" s="16"/>
      <c r="E7" s="16"/>
      <c r="F7" s="16"/>
      <c r="G7" s="16"/>
      <c r="H7" s="16"/>
      <c r="I7" s="22"/>
    </row>
    <row r="8" spans="1:9" ht="15.5">
      <c r="A8" s="22"/>
      <c r="B8" s="664" t="s">
        <v>910</v>
      </c>
      <c r="C8" s="266"/>
      <c r="D8" s="750"/>
      <c r="E8" s="750"/>
      <c r="F8" s="749"/>
      <c r="G8" s="749"/>
      <c r="H8" s="749"/>
      <c r="I8" s="22"/>
    </row>
    <row r="9" spans="1:9" ht="3.75" customHeight="1">
      <c r="A9" s="22"/>
      <c r="B9" s="664"/>
      <c r="C9" s="17"/>
      <c r="D9" s="656"/>
      <c r="E9" s="656"/>
      <c r="F9" s="655"/>
      <c r="G9" s="655"/>
      <c r="H9" s="655"/>
      <c r="I9" s="22"/>
    </row>
    <row r="10" spans="1:9" ht="18" customHeight="1">
      <c r="A10" s="22"/>
      <c r="B10" s="57" t="s">
        <v>1132</v>
      </c>
      <c r="C10" s="730"/>
      <c r="D10" s="730"/>
      <c r="E10" s="730"/>
      <c r="F10" s="730"/>
      <c r="G10" s="730"/>
      <c r="H10" s="730"/>
      <c r="I10" s="22"/>
    </row>
    <row r="11" spans="1:9" ht="18" customHeight="1">
      <c r="A11" s="22"/>
      <c r="B11" s="263" t="s">
        <v>887</v>
      </c>
      <c r="C11" s="731"/>
      <c r="D11" s="731"/>
      <c r="E11" s="731"/>
      <c r="F11" s="731"/>
      <c r="G11" s="731"/>
      <c r="H11" s="731"/>
      <c r="I11" s="22"/>
    </row>
    <row r="12" spans="1:9" ht="7.5" customHeight="1">
      <c r="A12" s="22"/>
      <c r="B12" s="263"/>
      <c r="C12" s="264"/>
      <c r="D12" s="264"/>
      <c r="E12" s="264"/>
      <c r="F12" s="264"/>
      <c r="G12" s="264"/>
      <c r="H12" s="264"/>
      <c r="I12" s="22"/>
    </row>
    <row r="13" spans="1:9" ht="18" customHeight="1">
      <c r="A13" s="22"/>
      <c r="B13" s="57" t="s">
        <v>1131</v>
      </c>
      <c r="C13" s="730"/>
      <c r="D13" s="730"/>
      <c r="E13" s="270" t="s">
        <v>912</v>
      </c>
      <c r="F13" s="730"/>
      <c r="G13" s="730"/>
      <c r="H13" s="730"/>
      <c r="I13" s="22"/>
    </row>
    <row r="14" spans="1:9" ht="18" customHeight="1">
      <c r="A14" s="22"/>
      <c r="B14" s="263" t="s">
        <v>911</v>
      </c>
      <c r="C14" s="731"/>
      <c r="D14" s="731"/>
      <c r="E14" s="270" t="s">
        <v>888</v>
      </c>
      <c r="F14" s="731"/>
      <c r="G14" s="731"/>
      <c r="H14" s="731"/>
      <c r="I14" s="22"/>
    </row>
    <row r="15" spans="1:9" ht="6.75" customHeight="1">
      <c r="A15" s="22"/>
      <c r="B15" s="263"/>
      <c r="C15" s="265"/>
      <c r="D15" s="265"/>
      <c r="E15" s="270"/>
      <c r="F15" s="271"/>
      <c r="G15" s="271"/>
      <c r="H15" s="271"/>
      <c r="I15" s="22"/>
    </row>
    <row r="16" spans="1:9" ht="18" customHeight="1">
      <c r="A16" s="22"/>
      <c r="B16" s="57" t="s">
        <v>1133</v>
      </c>
      <c r="C16" s="730"/>
      <c r="D16" s="730"/>
      <c r="E16" s="272" t="s">
        <v>890</v>
      </c>
      <c r="F16" s="732"/>
      <c r="G16" s="732"/>
      <c r="H16" s="273"/>
      <c r="I16" s="22"/>
    </row>
    <row r="17" spans="1:13" ht="18" customHeight="1">
      <c r="A17" s="22"/>
      <c r="B17" s="281"/>
      <c r="C17" s="748"/>
      <c r="D17" s="748"/>
      <c r="E17" s="268" t="s">
        <v>889</v>
      </c>
      <c r="F17" s="735"/>
      <c r="G17" s="735"/>
      <c r="H17" s="273"/>
      <c r="I17" s="22"/>
    </row>
    <row r="18" spans="1:13" ht="15.75" customHeight="1">
      <c r="A18" s="22"/>
      <c r="B18" s="281"/>
      <c r="C18" s="701"/>
      <c r="D18" s="701"/>
      <c r="E18" s="267"/>
      <c r="F18" s="702"/>
      <c r="G18" s="702"/>
      <c r="H18" s="274"/>
      <c r="I18" s="22"/>
    </row>
    <row r="19" spans="1:13" ht="17.25" customHeight="1">
      <c r="A19" s="22"/>
      <c r="B19" s="94" t="s">
        <v>1126</v>
      </c>
      <c r="C19" s="94"/>
      <c r="D19" s="17"/>
      <c r="E19" s="18"/>
      <c r="F19" s="17"/>
      <c r="G19" s="17"/>
      <c r="H19" s="17"/>
      <c r="I19" s="22"/>
    </row>
    <row r="20" spans="1:13" ht="5.25" customHeight="1" thickBot="1">
      <c r="A20" s="22"/>
      <c r="B20" s="17"/>
      <c r="C20" s="17"/>
      <c r="D20" s="17"/>
      <c r="E20" s="18"/>
      <c r="F20" s="17"/>
      <c r="G20" s="17"/>
      <c r="H20" s="17"/>
      <c r="I20" s="22"/>
    </row>
    <row r="21" spans="1:13" ht="15" customHeight="1">
      <c r="A21" s="22"/>
      <c r="B21" s="724" t="s">
        <v>917</v>
      </c>
      <c r="C21" s="715" t="s">
        <v>1128</v>
      </c>
      <c r="D21" s="716"/>
      <c r="E21" s="715" t="s">
        <v>1127</v>
      </c>
      <c r="F21" s="716"/>
      <c r="G21" s="657" t="s">
        <v>1082</v>
      </c>
      <c r="H21" s="490" t="s">
        <v>1083</v>
      </c>
      <c r="I21" s="22"/>
    </row>
    <row r="22" spans="1:13" ht="24" customHeight="1">
      <c r="A22" s="22"/>
      <c r="B22" s="725"/>
      <c r="C22" s="717"/>
      <c r="D22" s="718"/>
      <c r="E22" s="721" t="s">
        <v>1129</v>
      </c>
      <c r="F22" s="722"/>
      <c r="G22" s="726" t="s">
        <v>1130</v>
      </c>
      <c r="H22" s="707" t="s">
        <v>934</v>
      </c>
      <c r="I22" s="22"/>
      <c r="L22" s="723"/>
      <c r="M22" s="723"/>
    </row>
    <row r="23" spans="1:13" ht="19.5" customHeight="1">
      <c r="A23" s="22"/>
      <c r="B23" s="725"/>
      <c r="C23" s="719"/>
      <c r="D23" s="720"/>
      <c r="E23" s="721"/>
      <c r="F23" s="722"/>
      <c r="G23" s="726"/>
      <c r="H23" s="707"/>
      <c r="I23" s="22"/>
      <c r="L23" s="723"/>
      <c r="M23" s="723"/>
    </row>
    <row r="24" spans="1:13" ht="9" customHeight="1">
      <c r="A24" s="22"/>
      <c r="B24" s="725"/>
      <c r="C24" s="711" t="s">
        <v>1125</v>
      </c>
      <c r="D24" s="712"/>
      <c r="E24" s="721"/>
      <c r="F24" s="722"/>
      <c r="G24" s="726"/>
      <c r="H24" s="707"/>
      <c r="I24" s="22"/>
      <c r="L24" s="723"/>
      <c r="M24" s="723"/>
    </row>
    <row r="25" spans="1:13" ht="18" customHeight="1">
      <c r="A25" s="22"/>
      <c r="B25" s="725"/>
      <c r="C25" s="713"/>
      <c r="D25" s="714"/>
      <c r="E25" s="665" t="s">
        <v>1</v>
      </c>
      <c r="F25" s="288" t="s">
        <v>2</v>
      </c>
      <c r="G25" s="727"/>
      <c r="H25" s="708"/>
      <c r="I25" s="22"/>
      <c r="L25" s="723"/>
      <c r="M25" s="723"/>
    </row>
    <row r="26" spans="1:13" ht="13.5" customHeight="1" thickBot="1">
      <c r="A26" s="22"/>
      <c r="B26" s="658" t="s">
        <v>59</v>
      </c>
      <c r="C26" s="709" t="s">
        <v>920</v>
      </c>
      <c r="D26" s="710"/>
      <c r="E26" s="658" t="s">
        <v>61</v>
      </c>
      <c r="F26" s="290" t="s">
        <v>62</v>
      </c>
      <c r="G26" s="658" t="s">
        <v>63</v>
      </c>
      <c r="H26" s="491" t="s">
        <v>64</v>
      </c>
      <c r="I26" s="22"/>
      <c r="L26" s="285"/>
      <c r="M26" s="285"/>
    </row>
    <row r="27" spans="1:13" ht="14">
      <c r="A27" s="22"/>
      <c r="B27" s="289"/>
      <c r="C27" s="703" t="str">
        <f>IF(ISBLANK(B27)," ",E27+F27+G27)</f>
        <v xml:space="preserve"> </v>
      </c>
      <c r="D27" s="704"/>
      <c r="E27" s="291"/>
      <c r="F27" s="492"/>
      <c r="G27" s="292"/>
      <c r="H27" s="495"/>
      <c r="I27" s="22"/>
      <c r="L27" s="208"/>
      <c r="M27" s="208"/>
    </row>
    <row r="28" spans="1:13" ht="14">
      <c r="A28" s="22"/>
      <c r="B28" s="279"/>
      <c r="C28" s="703" t="str">
        <f t="shared" ref="C28:C34" si="0">IF(ISBLANK(B28)," ",E28+F28+G28)</f>
        <v xml:space="preserve"> </v>
      </c>
      <c r="D28" s="704"/>
      <c r="E28" s="69"/>
      <c r="F28" s="69"/>
      <c r="G28" s="293"/>
      <c r="H28" s="496"/>
      <c r="I28" s="22"/>
      <c r="L28" s="208"/>
      <c r="M28" s="208"/>
    </row>
    <row r="29" spans="1:13" ht="14">
      <c r="A29" s="22"/>
      <c r="B29" s="279"/>
      <c r="C29" s="703" t="str">
        <f t="shared" si="0"/>
        <v xml:space="preserve"> </v>
      </c>
      <c r="D29" s="704"/>
      <c r="E29" s="69"/>
      <c r="F29" s="69"/>
      <c r="G29" s="293"/>
      <c r="H29" s="496"/>
      <c r="I29" s="22"/>
      <c r="L29" s="723"/>
      <c r="M29" s="208"/>
    </row>
    <row r="30" spans="1:13" ht="14">
      <c r="A30" s="22"/>
      <c r="B30" s="279"/>
      <c r="C30" s="703" t="str">
        <f t="shared" si="0"/>
        <v xml:space="preserve"> </v>
      </c>
      <c r="D30" s="704"/>
      <c r="E30" s="69"/>
      <c r="F30" s="69"/>
      <c r="G30" s="293"/>
      <c r="H30" s="496"/>
      <c r="I30" s="22"/>
      <c r="L30" s="723"/>
      <c r="M30" s="208"/>
    </row>
    <row r="31" spans="1:13" ht="14">
      <c r="A31" s="22"/>
      <c r="B31" s="279"/>
      <c r="C31" s="703" t="str">
        <f t="shared" si="0"/>
        <v xml:space="preserve"> </v>
      </c>
      <c r="D31" s="704"/>
      <c r="E31" s="69"/>
      <c r="F31" s="69"/>
      <c r="G31" s="293"/>
      <c r="H31" s="496"/>
      <c r="I31" s="22"/>
      <c r="L31" s="723"/>
      <c r="M31" s="208"/>
    </row>
    <row r="32" spans="1:13" ht="14">
      <c r="A32" s="22"/>
      <c r="B32" s="279"/>
      <c r="C32" s="703" t="str">
        <f t="shared" si="0"/>
        <v xml:space="preserve"> </v>
      </c>
      <c r="D32" s="704"/>
      <c r="E32" s="69"/>
      <c r="F32" s="69"/>
      <c r="G32" s="293"/>
      <c r="H32" s="496"/>
      <c r="I32" s="22"/>
    </row>
    <row r="33" spans="1:9" ht="14">
      <c r="A33" s="22"/>
      <c r="B33" s="279"/>
      <c r="C33" s="703" t="str">
        <f>IF(ISBLANK(B33)," ",E33+F33+G33)</f>
        <v xml:space="preserve"> </v>
      </c>
      <c r="D33" s="704"/>
      <c r="E33" s="69"/>
      <c r="F33" s="69"/>
      <c r="G33" s="293"/>
      <c r="H33" s="496"/>
      <c r="I33" s="22"/>
    </row>
    <row r="34" spans="1:9" ht="14.5" thickBot="1">
      <c r="A34" s="22"/>
      <c r="B34" s="286"/>
      <c r="C34" s="703" t="str">
        <f t="shared" si="0"/>
        <v xml:space="preserve"> </v>
      </c>
      <c r="D34" s="704"/>
      <c r="E34" s="70"/>
      <c r="F34" s="70"/>
      <c r="G34" s="294"/>
      <c r="H34" s="497"/>
      <c r="I34" s="22"/>
    </row>
    <row r="35" spans="1:9" ht="16" thickBot="1">
      <c r="A35" s="22"/>
      <c r="B35" s="287" t="s">
        <v>26</v>
      </c>
      <c r="C35" s="705" t="str">
        <f>IF(B27&lt;=0," ",SUM(C27:C34))</f>
        <v xml:space="preserve"> </v>
      </c>
      <c r="D35" s="706"/>
      <c r="E35" s="493" t="str">
        <f>IF(B27&lt;=0," ",SUM(E27:E34))</f>
        <v xml:space="preserve"> </v>
      </c>
      <c r="F35" s="295" t="str">
        <f>IF(B27&lt;=0," ",SUM(F27:F34))</f>
        <v xml:space="preserve"> </v>
      </c>
      <c r="G35" s="297" t="str">
        <f>IF(B27&lt;=0," ",SUM(G27:G34))</f>
        <v xml:space="preserve"> </v>
      </c>
      <c r="H35" s="498" t="str">
        <f>IF(B27&lt;=0," ",SUM(H27:H34))</f>
        <v xml:space="preserve"> </v>
      </c>
      <c r="I35" s="22"/>
    </row>
    <row r="36" spans="1:9" ht="6.75" customHeight="1">
      <c r="A36" s="22"/>
      <c r="B36" s="16"/>
      <c r="C36" s="16"/>
      <c r="D36" s="16"/>
      <c r="E36" s="16"/>
      <c r="F36" s="16"/>
      <c r="G36" s="16"/>
      <c r="H36" s="16"/>
      <c r="I36" s="22"/>
    </row>
  </sheetData>
  <sheetProtection password="D68A" sheet="1" objects="1" scenarios="1"/>
  <mergeCells count="39">
    <mergeCell ref="F17:G17"/>
    <mergeCell ref="E4:H4"/>
    <mergeCell ref="B4:D4"/>
    <mergeCell ref="B5:H5"/>
    <mergeCell ref="B6:H6"/>
    <mergeCell ref="C17:D17"/>
    <mergeCell ref="F8:H8"/>
    <mergeCell ref="D8:E8"/>
    <mergeCell ref="C14:D14"/>
    <mergeCell ref="F13:H13"/>
    <mergeCell ref="B2:D2"/>
    <mergeCell ref="C10:H10"/>
    <mergeCell ref="C11:H11"/>
    <mergeCell ref="C13:D13"/>
    <mergeCell ref="C16:D16"/>
    <mergeCell ref="F14:H14"/>
    <mergeCell ref="F16:G16"/>
    <mergeCell ref="E2:G2"/>
    <mergeCell ref="L22:M25"/>
    <mergeCell ref="L29:L31"/>
    <mergeCell ref="B21:B25"/>
    <mergeCell ref="C27:D27"/>
    <mergeCell ref="C28:D28"/>
    <mergeCell ref="C29:D29"/>
    <mergeCell ref="C30:D30"/>
    <mergeCell ref="C31:D31"/>
    <mergeCell ref="G22:G25"/>
    <mergeCell ref="C18:D18"/>
    <mergeCell ref="F18:G18"/>
    <mergeCell ref="C34:D34"/>
    <mergeCell ref="C35:D35"/>
    <mergeCell ref="H22:H25"/>
    <mergeCell ref="C26:D26"/>
    <mergeCell ref="C32:D32"/>
    <mergeCell ref="C33:D33"/>
    <mergeCell ref="C24:D25"/>
    <mergeCell ref="C21:D23"/>
    <mergeCell ref="E22:F24"/>
    <mergeCell ref="E21:F21"/>
  </mergeCells>
  <phoneticPr fontId="3" type="noConversion"/>
  <pageMargins left="0.39370078740157483" right="0.39370078740157483" top="0.78740157480314965" bottom="0.39370078740157483" header="0.39370078740157483" footer="0.31496062992125984"/>
  <pageSetup paperSize="9" scale="9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P32"/>
  <sheetViews>
    <sheetView showGridLines="0" zoomScaleNormal="100" workbookViewId="0">
      <selection activeCell="M4" sqref="M4"/>
    </sheetView>
  </sheetViews>
  <sheetFormatPr baseColWidth="10" defaultRowHeight="12.5"/>
  <cols>
    <col min="1" max="1" width="2.1796875" customWidth="1"/>
    <col min="2" max="2" width="25.81640625" customWidth="1"/>
    <col min="4" max="4" width="21.26953125" customWidth="1"/>
    <col min="5" max="5" width="10.26953125" customWidth="1"/>
    <col min="6" max="6" width="9.1796875" customWidth="1"/>
    <col min="7" max="7" width="18.81640625" customWidth="1"/>
    <col min="8" max="9" width="8.54296875" customWidth="1"/>
    <col min="12" max="12" width="10.453125" customWidth="1"/>
    <col min="13" max="13" width="10" customWidth="1"/>
    <col min="14" max="14" width="1.7265625" customWidth="1"/>
  </cols>
  <sheetData>
    <row r="1" spans="2:16" ht="3.75" customHeight="1"/>
    <row r="2" spans="2:16" ht="24" customHeight="1">
      <c r="B2" s="337" t="s">
        <v>32</v>
      </c>
      <c r="C2" s="547" t="str">
        <f>IF(ISBLANK(Erklärung_1!H2)," ",Erklärung_1!H2)</f>
        <v xml:space="preserve"> </v>
      </c>
      <c r="D2" s="1064" t="s">
        <v>1113</v>
      </c>
      <c r="E2" s="1064"/>
      <c r="F2" s="1064"/>
      <c r="G2" s="1064"/>
      <c r="H2" s="1064"/>
      <c r="I2" s="1064"/>
      <c r="J2" s="1064"/>
      <c r="K2" s="1065"/>
      <c r="L2" s="1068" t="s">
        <v>922</v>
      </c>
      <c r="M2" s="1069"/>
      <c r="N2" s="339"/>
      <c r="O2" s="1055"/>
      <c r="P2" s="1055"/>
    </row>
    <row r="3" spans="2:16" ht="20.25" customHeight="1">
      <c r="B3" s="548"/>
      <c r="C3" s="549"/>
      <c r="D3" s="1084" t="s">
        <v>1107</v>
      </c>
      <c r="E3" s="1084"/>
      <c r="F3" s="1084"/>
      <c r="G3" s="1084"/>
      <c r="H3" s="1084"/>
      <c r="I3" s="1084"/>
      <c r="J3" s="1084"/>
      <c r="K3" s="1084"/>
      <c r="L3" s="1094" t="s">
        <v>1108</v>
      </c>
      <c r="M3" s="1095"/>
      <c r="N3" s="340"/>
    </row>
    <row r="4" spans="2:16" ht="18">
      <c r="B4" s="1078" t="s">
        <v>955</v>
      </c>
      <c r="C4" s="1079"/>
      <c r="D4" s="1079"/>
      <c r="E4" s="1079"/>
      <c r="F4" s="1077" t="str">
        <f>IF(ISBLANK(Erklärung_1!E4)," ",Erklärung_1!E4)</f>
        <v xml:space="preserve"> </v>
      </c>
      <c r="G4" s="1077"/>
      <c r="H4" s="1077"/>
      <c r="I4" s="1077"/>
      <c r="J4" s="1077"/>
      <c r="K4" s="1093" t="s">
        <v>958</v>
      </c>
      <c r="L4" s="1093"/>
      <c r="M4" s="570"/>
      <c r="N4" s="340"/>
    </row>
    <row r="5" spans="2:16" ht="4.5" customHeight="1">
      <c r="B5" s="553"/>
      <c r="C5" s="554"/>
      <c r="D5" s="554"/>
      <c r="E5" s="555"/>
      <c r="F5" s="555"/>
      <c r="G5" s="555"/>
      <c r="H5" s="555"/>
      <c r="I5" s="555"/>
      <c r="J5" s="555"/>
      <c r="K5" s="555"/>
      <c r="L5" s="556"/>
      <c r="M5" s="557"/>
      <c r="N5" s="340"/>
    </row>
    <row r="6" spans="2:16">
      <c r="B6" s="22"/>
      <c r="C6" s="22"/>
      <c r="D6" s="22"/>
      <c r="E6" s="22"/>
      <c r="F6" s="22"/>
      <c r="G6" s="22"/>
      <c r="H6" s="22"/>
      <c r="I6" s="22"/>
      <c r="J6" s="22"/>
      <c r="K6" s="22"/>
      <c r="L6" s="22"/>
      <c r="M6" s="22"/>
    </row>
    <row r="7" spans="2:16" ht="16.5">
      <c r="B7" s="341" t="s">
        <v>951</v>
      </c>
      <c r="C7" s="22"/>
      <c r="D7" s="22"/>
      <c r="E7" s="22"/>
      <c r="F7" s="22"/>
      <c r="G7" s="22"/>
      <c r="H7" s="22"/>
      <c r="I7" s="22"/>
      <c r="J7" s="22"/>
      <c r="K7" s="22"/>
      <c r="L7" s="22"/>
      <c r="M7" s="22"/>
    </row>
    <row r="8" spans="2:16" ht="4.5" customHeight="1" thickBot="1">
      <c r="B8" s="22"/>
      <c r="C8" s="22"/>
      <c r="D8" s="22"/>
      <c r="E8" s="22"/>
      <c r="F8" s="22"/>
      <c r="G8" s="22"/>
      <c r="H8" s="22"/>
      <c r="I8" s="22"/>
      <c r="J8" s="22"/>
      <c r="K8" s="22"/>
      <c r="L8" s="22"/>
      <c r="M8" s="22"/>
    </row>
    <row r="9" spans="2:16" ht="32.25" customHeight="1">
      <c r="B9" s="1087" t="s">
        <v>4</v>
      </c>
      <c r="C9" s="1088"/>
      <c r="D9" s="1088"/>
      <c r="E9" s="1088"/>
      <c r="F9" s="1088"/>
      <c r="G9" s="1056" t="s">
        <v>953</v>
      </c>
      <c r="H9" s="1058" t="s">
        <v>954</v>
      </c>
      <c r="I9" s="1058"/>
      <c r="J9" s="1060" t="s">
        <v>1119</v>
      </c>
      <c r="K9" s="1060"/>
      <c r="L9" s="1060" t="s">
        <v>1120</v>
      </c>
      <c r="M9" s="1062"/>
    </row>
    <row r="10" spans="2:16" ht="28.5" customHeight="1">
      <c r="B10" s="1089" t="s">
        <v>952</v>
      </c>
      <c r="C10" s="1085"/>
      <c r="D10" s="1070" t="s">
        <v>936</v>
      </c>
      <c r="E10" s="1071"/>
      <c r="F10" s="1085" t="s">
        <v>957</v>
      </c>
      <c r="G10" s="1057"/>
      <c r="H10" s="1059"/>
      <c r="I10" s="1059"/>
      <c r="J10" s="1061"/>
      <c r="K10" s="1061"/>
      <c r="L10" s="1061"/>
      <c r="M10" s="1063"/>
    </row>
    <row r="11" spans="2:16" ht="15" customHeight="1" thickBot="1">
      <c r="B11" s="1090"/>
      <c r="C11" s="1086"/>
      <c r="D11" s="1072"/>
      <c r="E11" s="1073"/>
      <c r="F11" s="1086"/>
      <c r="G11" s="558" t="s">
        <v>16</v>
      </c>
      <c r="H11" s="558" t="s">
        <v>943</v>
      </c>
      <c r="I11" s="558" t="s">
        <v>944</v>
      </c>
      <c r="J11" s="558" t="s">
        <v>943</v>
      </c>
      <c r="K11" s="558" t="s">
        <v>944</v>
      </c>
      <c r="L11" s="558" t="s">
        <v>943</v>
      </c>
      <c r="M11" s="559" t="s">
        <v>944</v>
      </c>
    </row>
    <row r="12" spans="2:16" ht="19" customHeight="1" thickTop="1">
      <c r="B12" s="1053"/>
      <c r="C12" s="1054"/>
      <c r="D12" s="1092"/>
      <c r="E12" s="1054"/>
      <c r="F12" s="561"/>
      <c r="G12" s="562"/>
      <c r="H12" s="561"/>
      <c r="I12" s="561"/>
      <c r="J12" s="561"/>
      <c r="K12" s="561"/>
      <c r="L12" s="561"/>
      <c r="M12" s="563"/>
    </row>
    <row r="13" spans="2:16" ht="19" customHeight="1">
      <c r="B13" s="1074"/>
      <c r="C13" s="1075"/>
      <c r="D13" s="1076"/>
      <c r="E13" s="1075"/>
      <c r="F13" s="564"/>
      <c r="G13" s="565"/>
      <c r="H13" s="564"/>
      <c r="I13" s="564"/>
      <c r="J13" s="564"/>
      <c r="K13" s="564"/>
      <c r="L13" s="564"/>
      <c r="M13" s="566"/>
    </row>
    <row r="14" spans="2:16" ht="19" customHeight="1">
      <c r="B14" s="1074"/>
      <c r="C14" s="1075"/>
      <c r="D14" s="1076"/>
      <c r="E14" s="1075"/>
      <c r="F14" s="564"/>
      <c r="G14" s="565"/>
      <c r="H14" s="564"/>
      <c r="I14" s="564"/>
      <c r="J14" s="564"/>
      <c r="K14" s="564"/>
      <c r="L14" s="564"/>
      <c r="M14" s="566"/>
    </row>
    <row r="15" spans="2:16" ht="19" customHeight="1">
      <c r="B15" s="1074"/>
      <c r="C15" s="1075"/>
      <c r="D15" s="1076"/>
      <c r="E15" s="1075"/>
      <c r="F15" s="564"/>
      <c r="G15" s="565"/>
      <c r="H15" s="564"/>
      <c r="I15" s="564"/>
      <c r="J15" s="564"/>
      <c r="K15" s="564"/>
      <c r="L15" s="564"/>
      <c r="M15" s="566"/>
    </row>
    <row r="16" spans="2:16" ht="19" customHeight="1">
      <c r="B16" s="1074"/>
      <c r="C16" s="1075"/>
      <c r="D16" s="1076"/>
      <c r="E16" s="1075"/>
      <c r="F16" s="564"/>
      <c r="G16" s="565"/>
      <c r="H16" s="564"/>
      <c r="I16" s="564"/>
      <c r="J16" s="564"/>
      <c r="K16" s="564"/>
      <c r="L16" s="564"/>
      <c r="M16" s="566"/>
    </row>
    <row r="17" spans="2:13" ht="19" customHeight="1">
      <c r="B17" s="1074"/>
      <c r="C17" s="1075"/>
      <c r="D17" s="1076"/>
      <c r="E17" s="1075"/>
      <c r="F17" s="564"/>
      <c r="G17" s="565"/>
      <c r="H17" s="564"/>
      <c r="I17" s="564"/>
      <c r="J17" s="564"/>
      <c r="K17" s="564"/>
      <c r="L17" s="564"/>
      <c r="M17" s="566"/>
    </row>
    <row r="18" spans="2:13" ht="19" customHeight="1">
      <c r="B18" s="1074"/>
      <c r="C18" s="1075"/>
      <c r="D18" s="1076"/>
      <c r="E18" s="1075"/>
      <c r="F18" s="564"/>
      <c r="G18" s="565"/>
      <c r="H18" s="564"/>
      <c r="I18" s="564"/>
      <c r="J18" s="564"/>
      <c r="K18" s="564"/>
      <c r="L18" s="564"/>
      <c r="M18" s="566"/>
    </row>
    <row r="19" spans="2:13" ht="19" customHeight="1">
      <c r="B19" s="1074"/>
      <c r="C19" s="1075"/>
      <c r="D19" s="1076"/>
      <c r="E19" s="1075"/>
      <c r="F19" s="564"/>
      <c r="G19" s="565"/>
      <c r="H19" s="564"/>
      <c r="I19" s="564"/>
      <c r="J19" s="564"/>
      <c r="K19" s="564"/>
      <c r="L19" s="564"/>
      <c r="M19" s="566"/>
    </row>
    <row r="20" spans="2:13" ht="19" customHeight="1">
      <c r="B20" s="1074"/>
      <c r="C20" s="1075"/>
      <c r="D20" s="1076"/>
      <c r="E20" s="1075"/>
      <c r="F20" s="564"/>
      <c r="G20" s="565"/>
      <c r="H20" s="564"/>
      <c r="I20" s="564"/>
      <c r="J20" s="564"/>
      <c r="K20" s="564"/>
      <c r="L20" s="564"/>
      <c r="M20" s="566"/>
    </row>
    <row r="21" spans="2:13" ht="19" customHeight="1">
      <c r="B21" s="1074"/>
      <c r="C21" s="1075"/>
      <c r="D21" s="1076"/>
      <c r="E21" s="1075"/>
      <c r="F21" s="564"/>
      <c r="G21" s="565"/>
      <c r="H21" s="564"/>
      <c r="I21" s="564"/>
      <c r="J21" s="564"/>
      <c r="K21" s="564"/>
      <c r="L21" s="564"/>
      <c r="M21" s="566"/>
    </row>
    <row r="22" spans="2:13" ht="19" customHeight="1">
      <c r="B22" s="1074"/>
      <c r="C22" s="1075"/>
      <c r="D22" s="1076"/>
      <c r="E22" s="1075"/>
      <c r="F22" s="564"/>
      <c r="G22" s="565"/>
      <c r="H22" s="564"/>
      <c r="I22" s="564"/>
      <c r="J22" s="564"/>
      <c r="K22" s="564"/>
      <c r="L22" s="564"/>
      <c r="M22" s="566"/>
    </row>
    <row r="23" spans="2:13" ht="19" customHeight="1">
      <c r="B23" s="1074"/>
      <c r="C23" s="1075"/>
      <c r="D23" s="1076"/>
      <c r="E23" s="1075"/>
      <c r="F23" s="564"/>
      <c r="G23" s="565"/>
      <c r="H23" s="564"/>
      <c r="I23" s="564"/>
      <c r="J23" s="564"/>
      <c r="K23" s="564"/>
      <c r="L23" s="564"/>
      <c r="M23" s="566"/>
    </row>
    <row r="24" spans="2:13" ht="19" customHeight="1">
      <c r="B24" s="1074"/>
      <c r="C24" s="1075"/>
      <c r="D24" s="1076"/>
      <c r="E24" s="1075"/>
      <c r="F24" s="564"/>
      <c r="G24" s="565"/>
      <c r="H24" s="564"/>
      <c r="I24" s="564"/>
      <c r="J24" s="564"/>
      <c r="K24" s="564"/>
      <c r="L24" s="564"/>
      <c r="M24" s="566"/>
    </row>
    <row r="25" spans="2:13" ht="19" customHeight="1">
      <c r="B25" s="1074"/>
      <c r="C25" s="1075"/>
      <c r="D25" s="1076"/>
      <c r="E25" s="1075"/>
      <c r="F25" s="564"/>
      <c r="G25" s="565"/>
      <c r="H25" s="564"/>
      <c r="I25" s="564"/>
      <c r="J25" s="564"/>
      <c r="K25" s="564"/>
      <c r="L25" s="564"/>
      <c r="M25" s="566"/>
    </row>
    <row r="26" spans="2:13" ht="19" customHeight="1">
      <c r="B26" s="1074"/>
      <c r="C26" s="1075"/>
      <c r="D26" s="1076"/>
      <c r="E26" s="1075"/>
      <c r="F26" s="564"/>
      <c r="G26" s="565"/>
      <c r="H26" s="564"/>
      <c r="I26" s="564"/>
      <c r="J26" s="564"/>
      <c r="K26" s="564"/>
      <c r="L26" s="564"/>
      <c r="M26" s="566"/>
    </row>
    <row r="27" spans="2:13" ht="19" customHeight="1">
      <c r="B27" s="1074"/>
      <c r="C27" s="1075"/>
      <c r="D27" s="1076"/>
      <c r="E27" s="1075"/>
      <c r="F27" s="564"/>
      <c r="G27" s="565"/>
      <c r="H27" s="564"/>
      <c r="I27" s="564"/>
      <c r="J27" s="564"/>
      <c r="K27" s="564"/>
      <c r="L27" s="564"/>
      <c r="M27" s="566"/>
    </row>
    <row r="28" spans="2:13" ht="19" customHeight="1" thickBot="1">
      <c r="B28" s="1051"/>
      <c r="C28" s="1052"/>
      <c r="D28" s="1091"/>
      <c r="E28" s="1052"/>
      <c r="F28" s="567"/>
      <c r="G28" s="568"/>
      <c r="H28" s="567"/>
      <c r="I28" s="567"/>
      <c r="J28" s="567"/>
      <c r="K28" s="567"/>
      <c r="L28" s="567"/>
      <c r="M28" s="569"/>
    </row>
    <row r="29" spans="2:13" ht="15" customHeight="1">
      <c r="B29" s="1081" t="s">
        <v>1096</v>
      </c>
      <c r="C29" s="1081"/>
      <c r="D29" s="1081"/>
      <c r="E29" s="381"/>
      <c r="F29" s="265"/>
      <c r="G29" s="560"/>
      <c r="H29" s="265"/>
      <c r="I29" s="265"/>
      <c r="J29" s="265"/>
      <c r="K29" s="265"/>
      <c r="L29" s="265"/>
      <c r="M29" s="265"/>
    </row>
    <row r="30" spans="2:13" ht="19.5" customHeight="1">
      <c r="B30" s="15"/>
      <c r="C30" s="15"/>
      <c r="D30" s="22"/>
      <c r="E30" s="22"/>
      <c r="F30" s="22"/>
      <c r="G30" s="22"/>
      <c r="H30" s="22"/>
      <c r="I30" s="22"/>
      <c r="J30" s="22"/>
      <c r="K30" s="22"/>
      <c r="L30" s="22"/>
      <c r="M30" s="22"/>
    </row>
    <row r="31" spans="2:13" ht="16.5">
      <c r="B31" s="1080" t="s">
        <v>1103</v>
      </c>
      <c r="C31" s="1080"/>
      <c r="D31" s="1080"/>
      <c r="E31" s="1080"/>
      <c r="F31" s="1080"/>
      <c r="G31" s="1080"/>
      <c r="H31" s="1080"/>
      <c r="I31" s="1080"/>
      <c r="J31" s="1080"/>
      <c r="K31" s="1080"/>
      <c r="L31" s="1080"/>
      <c r="M31" s="22"/>
    </row>
    <row r="32" spans="2:13" ht="33" customHeight="1">
      <c r="B32" s="1082" t="s">
        <v>1104</v>
      </c>
      <c r="C32" s="1083"/>
      <c r="D32" s="1083"/>
      <c r="E32" s="1083"/>
      <c r="F32" s="1083"/>
      <c r="G32" s="1083"/>
      <c r="H32" s="1083"/>
      <c r="I32" s="1083"/>
      <c r="J32" s="1083"/>
      <c r="K32" s="1083"/>
      <c r="L32" s="1083"/>
      <c r="M32" s="1083"/>
    </row>
  </sheetData>
  <sheetProtection password="D313" sheet="1" objects="1" scenarios="1"/>
  <mergeCells count="53">
    <mergeCell ref="B29:D29"/>
    <mergeCell ref="B31:L31"/>
    <mergeCell ref="B32:M32"/>
    <mergeCell ref="K4:L4"/>
    <mergeCell ref="L3:M3"/>
    <mergeCell ref="B26:C26"/>
    <mergeCell ref="D26:E26"/>
    <mergeCell ref="B27:C27"/>
    <mergeCell ref="D27:E27"/>
    <mergeCell ref="B28:C28"/>
    <mergeCell ref="D28:E28"/>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F9"/>
    <mergeCell ref="G9:G10"/>
    <mergeCell ref="H9:I10"/>
    <mergeCell ref="J9:K10"/>
    <mergeCell ref="L9:M10"/>
    <mergeCell ref="B10:C11"/>
    <mergeCell ref="D10:E11"/>
    <mergeCell ref="F10:F11"/>
    <mergeCell ref="D2:K2"/>
    <mergeCell ref="L2:M2"/>
    <mergeCell ref="O2:P2"/>
    <mergeCell ref="D3:K3"/>
    <mergeCell ref="B4:E4"/>
    <mergeCell ref="F4:J4"/>
  </mergeCells>
  <pageMargins left="0.51181102362204722" right="0.51181102362204722" top="0.78740157480314965" bottom="0.39370078740157483" header="0.31496062992125984" footer="0.31496062992125984"/>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1:P32"/>
  <sheetViews>
    <sheetView showGridLines="0" zoomScaleNormal="100" workbookViewId="0">
      <selection activeCell="B12" sqref="B12:C12"/>
    </sheetView>
  </sheetViews>
  <sheetFormatPr baseColWidth="10" defaultColWidth="11.453125" defaultRowHeight="12.5"/>
  <cols>
    <col min="1" max="1" width="2.1796875" style="409" customWidth="1"/>
    <col min="2" max="2" width="25.81640625" style="409" customWidth="1"/>
    <col min="3" max="3" width="10.26953125" style="409" customWidth="1"/>
    <col min="4" max="4" width="19.1796875" style="409" customWidth="1"/>
    <col min="5" max="5" width="9.1796875" style="409" customWidth="1"/>
    <col min="6" max="6" width="8.1796875" style="409" customWidth="1"/>
    <col min="7" max="7" width="18.81640625" style="409" customWidth="1"/>
    <col min="8" max="8" width="8.54296875" style="409" customWidth="1"/>
    <col min="9" max="9" width="7.453125" style="409" customWidth="1"/>
    <col min="10" max="10" width="11.453125" style="409"/>
    <col min="11" max="11" width="9.81640625" style="409" customWidth="1"/>
    <col min="12" max="12" width="9.453125" style="409" customWidth="1"/>
    <col min="13" max="13" width="8.81640625" style="409" customWidth="1"/>
    <col min="14" max="14" width="1.7265625" style="409" customWidth="1"/>
    <col min="15" max="16384" width="11.453125" style="409"/>
  </cols>
  <sheetData>
    <row r="1" spans="2:16" ht="4.5" customHeight="1"/>
    <row r="2" spans="2:16" ht="24" customHeight="1">
      <c r="B2" s="527" t="s">
        <v>32</v>
      </c>
      <c r="C2" s="571" t="str">
        <f>IF(ISBLANK(Erklärung_1!H2)," ",Erklärung_1!H2)</f>
        <v xml:space="preserve"> </v>
      </c>
      <c r="D2" s="1099" t="s">
        <v>1113</v>
      </c>
      <c r="E2" s="1099"/>
      <c r="F2" s="1099"/>
      <c r="G2" s="1099"/>
      <c r="H2" s="1099"/>
      <c r="I2" s="1099"/>
      <c r="J2" s="1099"/>
      <c r="K2" s="1100"/>
      <c r="L2" s="1101" t="s">
        <v>922</v>
      </c>
      <c r="M2" s="1102"/>
      <c r="N2" s="528"/>
      <c r="O2" s="1103"/>
      <c r="P2" s="1103"/>
    </row>
    <row r="3" spans="2:16" ht="20.25" customHeight="1">
      <c r="B3" s="572"/>
      <c r="C3" s="573"/>
      <c r="D3" s="1104" t="s">
        <v>1106</v>
      </c>
      <c r="E3" s="1104"/>
      <c r="F3" s="1104"/>
      <c r="G3" s="1104"/>
      <c r="H3" s="1104"/>
      <c r="I3" s="1104"/>
      <c r="J3" s="1104"/>
      <c r="K3" s="1104"/>
      <c r="L3" s="574"/>
      <c r="M3" s="575"/>
      <c r="N3" s="529"/>
    </row>
    <row r="4" spans="2:16" ht="18">
      <c r="B4" s="1105" t="s">
        <v>955</v>
      </c>
      <c r="C4" s="1106"/>
      <c r="D4" s="1106"/>
      <c r="E4" s="1106"/>
      <c r="F4" s="1107" t="str">
        <f>IF(ISBLANK(Erklärung_1!E4)," ",Erklärung_1!E4)</f>
        <v xml:space="preserve"> </v>
      </c>
      <c r="G4" s="1107"/>
      <c r="H4" s="1107"/>
      <c r="I4" s="1107"/>
      <c r="J4" s="1107"/>
      <c r="K4" s="576"/>
      <c r="L4" s="1108" t="s">
        <v>1105</v>
      </c>
      <c r="M4" s="1109"/>
      <c r="N4" s="529"/>
    </row>
    <row r="5" spans="2:16" ht="4.5" customHeight="1">
      <c r="B5" s="577"/>
      <c r="C5" s="414"/>
      <c r="D5" s="414"/>
      <c r="E5" s="578"/>
      <c r="F5" s="578"/>
      <c r="G5" s="578"/>
      <c r="H5" s="578"/>
      <c r="I5" s="578"/>
      <c r="J5" s="578"/>
      <c r="K5" s="578"/>
      <c r="L5" s="579"/>
      <c r="M5" s="580"/>
      <c r="N5" s="529"/>
    </row>
    <row r="6" spans="2:16">
      <c r="B6" s="407"/>
      <c r="C6" s="407"/>
      <c r="D6" s="407"/>
      <c r="E6" s="407"/>
      <c r="F6" s="407"/>
      <c r="G6" s="407"/>
      <c r="H6" s="407"/>
      <c r="I6" s="407"/>
      <c r="J6" s="407"/>
      <c r="K6" s="407"/>
      <c r="L6" s="407"/>
      <c r="M6" s="407"/>
    </row>
    <row r="7" spans="2:16" ht="16.5" customHeight="1">
      <c r="B7" s="581" t="s">
        <v>956</v>
      </c>
      <c r="C7" s="407"/>
      <c r="D7" s="407"/>
      <c r="E7" s="407"/>
      <c r="F7" s="407"/>
      <c r="G7" s="407"/>
      <c r="H7" s="407"/>
      <c r="I7" s="407"/>
      <c r="J7" s="407"/>
      <c r="K7" s="407"/>
      <c r="L7" s="407"/>
      <c r="M7" s="407"/>
    </row>
    <row r="8" spans="2:16" ht="7.5" customHeight="1" thickBot="1">
      <c r="B8" s="453"/>
      <c r="C8" s="407"/>
      <c r="D8" s="407"/>
      <c r="E8" s="407"/>
      <c r="F8" s="407"/>
      <c r="G8" s="407"/>
      <c r="H8" s="407"/>
      <c r="I8" s="407"/>
      <c r="J8" s="407"/>
      <c r="K8" s="407"/>
      <c r="L8" s="407"/>
      <c r="M8" s="407"/>
    </row>
    <row r="9" spans="2:16" ht="20.149999999999999" customHeight="1">
      <c r="B9" s="1116" t="s">
        <v>917</v>
      </c>
      <c r="C9" s="1117"/>
      <c r="D9" s="1122" t="s">
        <v>15</v>
      </c>
      <c r="E9" s="1124" t="s">
        <v>954</v>
      </c>
      <c r="F9" s="1125"/>
      <c r="G9" s="1128" t="s">
        <v>917</v>
      </c>
      <c r="H9" s="1117"/>
      <c r="I9" s="1117"/>
      <c r="J9" s="1132" t="s">
        <v>15</v>
      </c>
      <c r="K9" s="1133"/>
      <c r="L9" s="1124" t="s">
        <v>954</v>
      </c>
      <c r="M9" s="1136"/>
    </row>
    <row r="10" spans="2:16" ht="24.75" customHeight="1">
      <c r="B10" s="1118"/>
      <c r="C10" s="1119"/>
      <c r="D10" s="1123"/>
      <c r="E10" s="1126"/>
      <c r="F10" s="1127"/>
      <c r="G10" s="1129"/>
      <c r="H10" s="1119"/>
      <c r="I10" s="1119"/>
      <c r="J10" s="1134"/>
      <c r="K10" s="1135"/>
      <c r="L10" s="1126"/>
      <c r="M10" s="1137"/>
    </row>
    <row r="11" spans="2:16" ht="15" customHeight="1" thickBot="1">
      <c r="B11" s="1120"/>
      <c r="C11" s="1121"/>
      <c r="D11" s="582" t="s">
        <v>16</v>
      </c>
      <c r="E11" s="582" t="s">
        <v>943</v>
      </c>
      <c r="F11" s="583" t="s">
        <v>944</v>
      </c>
      <c r="G11" s="1130"/>
      <c r="H11" s="1121"/>
      <c r="I11" s="1121"/>
      <c r="J11" s="1138" t="s">
        <v>16</v>
      </c>
      <c r="K11" s="1139"/>
      <c r="L11" s="582" t="s">
        <v>943</v>
      </c>
      <c r="M11" s="584" t="s">
        <v>944</v>
      </c>
    </row>
    <row r="12" spans="2:16" ht="17.149999999999999" customHeight="1" thickTop="1">
      <c r="B12" s="1110"/>
      <c r="C12" s="1111"/>
      <c r="D12" s="589"/>
      <c r="E12" s="590"/>
      <c r="F12" s="591"/>
      <c r="G12" s="1112"/>
      <c r="H12" s="1113"/>
      <c r="I12" s="1111"/>
      <c r="J12" s="1114"/>
      <c r="K12" s="1115"/>
      <c r="L12" s="590"/>
      <c r="M12" s="592"/>
    </row>
    <row r="13" spans="2:16" ht="17.149999999999999" customHeight="1">
      <c r="B13" s="1131"/>
      <c r="C13" s="1098"/>
      <c r="D13" s="593"/>
      <c r="E13" s="594"/>
      <c r="F13" s="595"/>
      <c r="G13" s="1096"/>
      <c r="H13" s="1097"/>
      <c r="I13" s="1098"/>
      <c r="J13" s="1140"/>
      <c r="K13" s="1141"/>
      <c r="L13" s="594"/>
      <c r="M13" s="596"/>
    </row>
    <row r="14" spans="2:16" ht="17.149999999999999" customHeight="1">
      <c r="B14" s="1131"/>
      <c r="C14" s="1098"/>
      <c r="D14" s="593"/>
      <c r="E14" s="594"/>
      <c r="F14" s="595"/>
      <c r="G14" s="1096"/>
      <c r="H14" s="1097"/>
      <c r="I14" s="1098"/>
      <c r="J14" s="1140"/>
      <c r="K14" s="1141"/>
      <c r="L14" s="594"/>
      <c r="M14" s="596"/>
    </row>
    <row r="15" spans="2:16" ht="17.149999999999999" customHeight="1">
      <c r="B15" s="1131"/>
      <c r="C15" s="1098"/>
      <c r="D15" s="593"/>
      <c r="E15" s="594"/>
      <c r="F15" s="595"/>
      <c r="G15" s="1096"/>
      <c r="H15" s="1097"/>
      <c r="I15" s="1098"/>
      <c r="J15" s="1140"/>
      <c r="K15" s="1141"/>
      <c r="L15" s="594"/>
      <c r="M15" s="596"/>
    </row>
    <row r="16" spans="2:16" ht="17.149999999999999" customHeight="1">
      <c r="B16" s="1131"/>
      <c r="C16" s="1098"/>
      <c r="D16" s="593"/>
      <c r="E16" s="594"/>
      <c r="F16" s="595"/>
      <c r="G16" s="1096"/>
      <c r="H16" s="1097"/>
      <c r="I16" s="1098"/>
      <c r="J16" s="1140"/>
      <c r="K16" s="1141"/>
      <c r="L16" s="594"/>
      <c r="M16" s="596"/>
    </row>
    <row r="17" spans="2:13" ht="17.149999999999999" customHeight="1">
      <c r="B17" s="1131"/>
      <c r="C17" s="1098"/>
      <c r="D17" s="593"/>
      <c r="E17" s="594"/>
      <c r="F17" s="595"/>
      <c r="G17" s="1096"/>
      <c r="H17" s="1097"/>
      <c r="I17" s="1098"/>
      <c r="J17" s="1140"/>
      <c r="K17" s="1141"/>
      <c r="L17" s="594"/>
      <c r="M17" s="596"/>
    </row>
    <row r="18" spans="2:13" ht="17.149999999999999" customHeight="1">
      <c r="B18" s="1131"/>
      <c r="C18" s="1098"/>
      <c r="D18" s="593"/>
      <c r="E18" s="594"/>
      <c r="F18" s="595"/>
      <c r="G18" s="1096"/>
      <c r="H18" s="1097"/>
      <c r="I18" s="1098"/>
      <c r="J18" s="1140"/>
      <c r="K18" s="1141"/>
      <c r="L18" s="594"/>
      <c r="M18" s="596"/>
    </row>
    <row r="19" spans="2:13" ht="17.149999999999999" customHeight="1">
      <c r="B19" s="1131"/>
      <c r="C19" s="1098"/>
      <c r="D19" s="593"/>
      <c r="E19" s="594"/>
      <c r="F19" s="595"/>
      <c r="G19" s="1096"/>
      <c r="H19" s="1097"/>
      <c r="I19" s="1098"/>
      <c r="J19" s="1140"/>
      <c r="K19" s="1141"/>
      <c r="L19" s="594"/>
      <c r="M19" s="596"/>
    </row>
    <row r="20" spans="2:13" ht="17.149999999999999" customHeight="1">
      <c r="B20" s="1131"/>
      <c r="C20" s="1098"/>
      <c r="D20" s="593"/>
      <c r="E20" s="594"/>
      <c r="F20" s="595"/>
      <c r="G20" s="1096"/>
      <c r="H20" s="1097"/>
      <c r="I20" s="1098"/>
      <c r="J20" s="1140"/>
      <c r="K20" s="1141"/>
      <c r="L20" s="594"/>
      <c r="M20" s="596"/>
    </row>
    <row r="21" spans="2:13" ht="17.149999999999999" customHeight="1">
      <c r="B21" s="1131"/>
      <c r="C21" s="1098"/>
      <c r="D21" s="593"/>
      <c r="E21" s="594"/>
      <c r="F21" s="595"/>
      <c r="G21" s="1096"/>
      <c r="H21" s="1097"/>
      <c r="I21" s="1098"/>
      <c r="J21" s="1140"/>
      <c r="K21" s="1141"/>
      <c r="L21" s="594"/>
      <c r="M21" s="596"/>
    </row>
    <row r="22" spans="2:13" ht="17.149999999999999" customHeight="1">
      <c r="B22" s="1131"/>
      <c r="C22" s="1098"/>
      <c r="D22" s="593"/>
      <c r="E22" s="594"/>
      <c r="F22" s="595"/>
      <c r="G22" s="1096"/>
      <c r="H22" s="1097"/>
      <c r="I22" s="1098"/>
      <c r="J22" s="1140"/>
      <c r="K22" s="1141"/>
      <c r="L22" s="594"/>
      <c r="M22" s="596"/>
    </row>
    <row r="23" spans="2:13" ht="17.149999999999999" customHeight="1">
      <c r="B23" s="1131"/>
      <c r="C23" s="1098"/>
      <c r="D23" s="593"/>
      <c r="E23" s="594"/>
      <c r="F23" s="595"/>
      <c r="G23" s="1096"/>
      <c r="H23" s="1097"/>
      <c r="I23" s="1098"/>
      <c r="J23" s="1140"/>
      <c r="K23" s="1141"/>
      <c r="L23" s="594"/>
      <c r="M23" s="596"/>
    </row>
    <row r="24" spans="2:13" ht="17.149999999999999" customHeight="1">
      <c r="B24" s="1131"/>
      <c r="C24" s="1098"/>
      <c r="D24" s="593"/>
      <c r="E24" s="594"/>
      <c r="F24" s="595"/>
      <c r="G24" s="1096"/>
      <c r="H24" s="1097"/>
      <c r="I24" s="1098"/>
      <c r="J24" s="1140"/>
      <c r="K24" s="1141"/>
      <c r="L24" s="594"/>
      <c r="M24" s="596"/>
    </row>
    <row r="25" spans="2:13" ht="17.149999999999999" customHeight="1">
      <c r="B25" s="1131"/>
      <c r="C25" s="1098"/>
      <c r="D25" s="597"/>
      <c r="E25" s="598"/>
      <c r="F25" s="599"/>
      <c r="G25" s="1096"/>
      <c r="H25" s="1097"/>
      <c r="I25" s="1098"/>
      <c r="J25" s="1140"/>
      <c r="K25" s="1141"/>
      <c r="L25" s="598"/>
      <c r="M25" s="600"/>
    </row>
    <row r="26" spans="2:13" ht="17.149999999999999" customHeight="1" thickBot="1">
      <c r="B26" s="1149"/>
      <c r="C26" s="1146"/>
      <c r="D26" s="601"/>
      <c r="E26" s="602"/>
      <c r="F26" s="603"/>
      <c r="G26" s="1144"/>
      <c r="H26" s="1145"/>
      <c r="I26" s="1146"/>
      <c r="J26" s="1147"/>
      <c r="K26" s="1148"/>
      <c r="L26" s="602"/>
      <c r="M26" s="604"/>
    </row>
    <row r="27" spans="2:13" ht="19" customHeight="1">
      <c r="B27" s="585"/>
      <c r="C27" s="585"/>
      <c r="D27" s="586"/>
      <c r="E27" s="587"/>
      <c r="F27" s="587"/>
      <c r="G27" s="585"/>
      <c r="H27" s="585"/>
      <c r="I27" s="585"/>
      <c r="J27" s="588"/>
      <c r="K27" s="588"/>
      <c r="L27" s="587"/>
      <c r="M27" s="587"/>
    </row>
    <row r="28" spans="2:13" ht="19" customHeight="1">
      <c r="B28" s="1143" t="s">
        <v>1114</v>
      </c>
      <c r="C28" s="1143"/>
      <c r="D28" s="1143"/>
      <c r="E28" s="1143"/>
      <c r="F28" s="1143"/>
      <c r="G28" s="1143"/>
      <c r="H28" s="1143"/>
      <c r="I28" s="1143"/>
      <c r="J28" s="1143"/>
      <c r="K28" s="1143"/>
      <c r="L28" s="1143"/>
      <c r="M28" s="587"/>
    </row>
    <row r="29" spans="2:13" ht="16.5" customHeight="1">
      <c r="B29" s="1142"/>
      <c r="C29" s="1142"/>
      <c r="D29" s="1142"/>
      <c r="E29" s="1142"/>
      <c r="F29" s="1142"/>
      <c r="G29" s="1142"/>
      <c r="H29" s="1142"/>
      <c r="I29" s="1142"/>
      <c r="J29" s="1142"/>
      <c r="K29" s="1142"/>
      <c r="L29" s="1142"/>
      <c r="M29" s="1142"/>
    </row>
    <row r="30" spans="2:13" ht="16.5" customHeight="1">
      <c r="B30" s="1097"/>
      <c r="C30" s="1097"/>
      <c r="D30" s="1097"/>
      <c r="E30" s="1097"/>
      <c r="F30" s="1097"/>
      <c r="G30" s="1097"/>
      <c r="H30" s="1097"/>
      <c r="I30" s="1097"/>
      <c r="J30" s="1097"/>
      <c r="K30" s="1097"/>
      <c r="L30" s="1097"/>
      <c r="M30" s="1097"/>
    </row>
    <row r="31" spans="2:13" ht="16.5" customHeight="1">
      <c r="B31" s="1097"/>
      <c r="C31" s="1097"/>
      <c r="D31" s="1097"/>
      <c r="E31" s="1097"/>
      <c r="F31" s="1097"/>
      <c r="G31" s="1097"/>
      <c r="H31" s="1097"/>
      <c r="I31" s="1097"/>
      <c r="J31" s="1097"/>
      <c r="K31" s="1097"/>
      <c r="L31" s="1097"/>
      <c r="M31" s="1097"/>
    </row>
    <row r="32" spans="2:13" ht="16.5" customHeight="1">
      <c r="B32" s="1097"/>
      <c r="C32" s="1097"/>
      <c r="D32" s="1097"/>
      <c r="E32" s="1097"/>
      <c r="F32" s="1097"/>
      <c r="G32" s="1097"/>
      <c r="H32" s="1097"/>
      <c r="I32" s="1097"/>
      <c r="J32" s="1097"/>
      <c r="K32" s="1097"/>
      <c r="L32" s="1097"/>
      <c r="M32" s="1097"/>
    </row>
  </sheetData>
  <sheetProtection password="D313" sheet="1" objects="1" scenarios="1"/>
  <mergeCells count="64">
    <mergeCell ref="B32:M32"/>
    <mergeCell ref="B19:C19"/>
    <mergeCell ref="B20:C20"/>
    <mergeCell ref="B21:C21"/>
    <mergeCell ref="B22:C22"/>
    <mergeCell ref="B23:C23"/>
    <mergeCell ref="B24:C24"/>
    <mergeCell ref="G20:I20"/>
    <mergeCell ref="B25:C25"/>
    <mergeCell ref="G25:I25"/>
    <mergeCell ref="J25:K25"/>
    <mergeCell ref="B26:C26"/>
    <mergeCell ref="B31:M31"/>
    <mergeCell ref="J22:K22"/>
    <mergeCell ref="J23:K23"/>
    <mergeCell ref="J24:K24"/>
    <mergeCell ref="J20:K20"/>
    <mergeCell ref="J21:K21"/>
    <mergeCell ref="B30:M30"/>
    <mergeCell ref="G21:I21"/>
    <mergeCell ref="G22:I22"/>
    <mergeCell ref="B29:M29"/>
    <mergeCell ref="B28:L28"/>
    <mergeCell ref="G23:I23"/>
    <mergeCell ref="G24:I24"/>
    <mergeCell ref="G26:I26"/>
    <mergeCell ref="J26:K26"/>
    <mergeCell ref="G19:I19"/>
    <mergeCell ref="J9:K10"/>
    <mergeCell ref="L9:M10"/>
    <mergeCell ref="J11:K11"/>
    <mergeCell ref="G13:I13"/>
    <mergeCell ref="G14:I14"/>
    <mergeCell ref="J19:K19"/>
    <mergeCell ref="J15:K15"/>
    <mergeCell ref="J16:K16"/>
    <mergeCell ref="J17:K17"/>
    <mergeCell ref="J18:K18"/>
    <mergeCell ref="J13:K13"/>
    <mergeCell ref="J14:K14"/>
    <mergeCell ref="G15:I15"/>
    <mergeCell ref="G16:I16"/>
    <mergeCell ref="G17:I17"/>
    <mergeCell ref="B15:C15"/>
    <mergeCell ref="B16:C16"/>
    <mergeCell ref="B17:C17"/>
    <mergeCell ref="B13:C13"/>
    <mergeCell ref="B14:C14"/>
    <mergeCell ref="G18:I18"/>
    <mergeCell ref="D2:K2"/>
    <mergeCell ref="L2:M2"/>
    <mergeCell ref="O2:P2"/>
    <mergeCell ref="D3:K3"/>
    <mergeCell ref="B4:E4"/>
    <mergeCell ref="F4:J4"/>
    <mergeCell ref="L4:M4"/>
    <mergeCell ref="B12:C12"/>
    <mergeCell ref="G12:I12"/>
    <mergeCell ref="J12:K12"/>
    <mergeCell ref="B9:C11"/>
    <mergeCell ref="D9:D10"/>
    <mergeCell ref="E9:F10"/>
    <mergeCell ref="G9:I11"/>
    <mergeCell ref="B18:C18"/>
  </mergeCells>
  <pageMargins left="0.62992125984251968" right="0.51181102362204722" top="0.78740157480314965" bottom="0.39370078740157483"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51"/>
  </sheetPr>
  <dimension ref="A1:M40"/>
  <sheetViews>
    <sheetView showGridLines="0" view="pageBreakPreview" zoomScaleNormal="100" zoomScaleSheetLayoutView="100" workbookViewId="0">
      <selection activeCell="G10" sqref="G10:G11"/>
    </sheetView>
  </sheetViews>
  <sheetFormatPr baseColWidth="10" defaultRowHeight="12.5"/>
  <cols>
    <col min="1" max="1" width="1.54296875" customWidth="1"/>
    <col min="2" max="2" width="22.54296875" customWidth="1"/>
    <col min="3" max="3" width="9.1796875" customWidth="1"/>
    <col min="4" max="4" width="5.81640625" customWidth="1"/>
    <col min="5" max="5" width="6.453125" customWidth="1"/>
    <col min="6" max="6" width="4" customWidth="1"/>
    <col min="7" max="7" width="17.54296875" customWidth="1"/>
    <col min="8" max="8" width="15.54296875" customWidth="1"/>
    <col min="9" max="9" width="4.7265625" customWidth="1"/>
    <col min="10" max="10" width="10.81640625" customWidth="1"/>
    <col min="11" max="11" width="1.26953125" customWidth="1"/>
    <col min="12" max="12" width="3.7265625" customWidth="1"/>
  </cols>
  <sheetData>
    <row r="1" spans="1:13" ht="21" customHeight="1">
      <c r="A1" s="22"/>
      <c r="B1" s="342" t="s">
        <v>32</v>
      </c>
      <c r="C1" s="306"/>
      <c r="D1" s="44"/>
      <c r="E1" s="44"/>
      <c r="F1" s="400" t="s">
        <v>10</v>
      </c>
      <c r="G1" s="400"/>
      <c r="H1" s="400"/>
      <c r="I1" s="1202" t="s">
        <v>9</v>
      </c>
      <c r="J1" s="1202"/>
      <c r="K1" s="393"/>
      <c r="L1" s="3"/>
    </row>
    <row r="2" spans="1:13" ht="4.5" customHeight="1">
      <c r="A2" s="22"/>
      <c r="B2" s="401"/>
      <c r="C2" s="40"/>
      <c r="D2" s="343"/>
      <c r="E2" s="343"/>
      <c r="F2" s="402"/>
      <c r="G2" s="402"/>
      <c r="H2" s="402"/>
      <c r="I2" s="403"/>
      <c r="J2" s="404"/>
      <c r="K2" s="393"/>
      <c r="L2" s="3"/>
    </row>
    <row r="3" spans="1:13" ht="16" customHeight="1">
      <c r="A3" s="22"/>
      <c r="B3" s="1159" t="s">
        <v>961</v>
      </c>
      <c r="C3" s="1160"/>
      <c r="D3" s="1160"/>
      <c r="E3" s="1160"/>
      <c r="F3" s="1160"/>
      <c r="G3" s="1160"/>
      <c r="H3" s="1160"/>
      <c r="I3" s="1160"/>
      <c r="J3" s="1161"/>
      <c r="K3" s="393"/>
      <c r="L3" s="3"/>
    </row>
    <row r="4" spans="1:13" ht="16" customHeight="1">
      <c r="A4" s="22"/>
      <c r="B4" s="1162" t="s">
        <v>960</v>
      </c>
      <c r="C4" s="1163"/>
      <c r="D4" s="1163"/>
      <c r="E4" s="1163"/>
      <c r="F4" s="1163"/>
      <c r="G4" s="1163"/>
      <c r="H4" s="1163"/>
      <c r="I4" s="1163"/>
      <c r="J4" s="1164"/>
      <c r="K4" s="393"/>
      <c r="L4" s="3"/>
    </row>
    <row r="5" spans="1:13" ht="13.5" customHeight="1">
      <c r="A5" s="22"/>
      <c r="B5" s="1165" t="s">
        <v>959</v>
      </c>
      <c r="C5" s="1166"/>
      <c r="D5" s="1166"/>
      <c r="E5" s="1166"/>
      <c r="F5" s="1166"/>
      <c r="G5" s="1166"/>
      <c r="H5" s="1166"/>
      <c r="I5" s="1166"/>
      <c r="J5" s="1167"/>
      <c r="K5" s="393"/>
      <c r="L5" s="3"/>
    </row>
    <row r="6" spans="1:13" ht="14">
      <c r="A6" s="22"/>
      <c r="B6" s="41"/>
      <c r="C6" s="41"/>
      <c r="D6" s="41"/>
      <c r="E6" s="41"/>
      <c r="F6" s="22"/>
      <c r="G6" s="22"/>
      <c r="H6" s="22"/>
      <c r="I6" s="22"/>
      <c r="J6" s="22"/>
      <c r="K6" s="22"/>
    </row>
    <row r="7" spans="1:13" ht="47.25" customHeight="1">
      <c r="A7" s="22"/>
      <c r="B7" s="788" t="s">
        <v>1032</v>
      </c>
      <c r="C7" s="788"/>
      <c r="D7" s="788"/>
      <c r="E7" s="788"/>
      <c r="F7" s="788"/>
      <c r="G7" s="788"/>
      <c r="H7" s="788"/>
      <c r="I7" s="788"/>
      <c r="J7" s="788"/>
      <c r="K7" s="22"/>
    </row>
    <row r="8" spans="1:13" ht="22.5" customHeight="1" thickBot="1">
      <c r="A8" s="22"/>
      <c r="B8" s="331"/>
      <c r="C8" s="331"/>
      <c r="D8" s="331"/>
      <c r="E8" s="331"/>
      <c r="F8" s="22"/>
      <c r="G8" s="22"/>
      <c r="H8" s="22"/>
      <c r="I8" s="22"/>
      <c r="J8" s="22"/>
      <c r="K8" s="22"/>
    </row>
    <row r="9" spans="1:13" ht="20.149999999999999" customHeight="1">
      <c r="A9" s="22"/>
      <c r="B9" s="1199" t="s">
        <v>962</v>
      </c>
      <c r="C9" s="1200"/>
      <c r="D9" s="1200"/>
      <c r="E9" s="1200"/>
      <c r="F9" s="1200"/>
      <c r="G9" s="1200"/>
      <c r="H9" s="1200"/>
      <c r="I9" s="1200"/>
      <c r="J9" s="1201"/>
      <c r="K9" s="42"/>
    </row>
    <row r="10" spans="1:13" ht="75" customHeight="1">
      <c r="A10" s="22"/>
      <c r="B10" s="1170" t="s">
        <v>1038</v>
      </c>
      <c r="C10" s="1171"/>
      <c r="D10" s="1171"/>
      <c r="E10" s="1171"/>
      <c r="F10" s="1172"/>
      <c r="G10" s="1197" t="s">
        <v>1036</v>
      </c>
      <c r="H10" s="1176" t="s">
        <v>1037</v>
      </c>
      <c r="I10" s="1177"/>
      <c r="J10" s="1178"/>
      <c r="K10" s="43"/>
    </row>
    <row r="11" spans="1:13" ht="18" customHeight="1" thickBot="1">
      <c r="A11" s="22"/>
      <c r="B11" s="1173"/>
      <c r="C11" s="1174"/>
      <c r="D11" s="1174"/>
      <c r="E11" s="1174"/>
      <c r="F11" s="1175"/>
      <c r="G11" s="1198"/>
      <c r="H11" s="605" t="s">
        <v>943</v>
      </c>
      <c r="I11" s="1188" t="s">
        <v>944</v>
      </c>
      <c r="J11" s="1189"/>
      <c r="K11" s="22"/>
    </row>
    <row r="12" spans="1:13" ht="18" customHeight="1" thickTop="1">
      <c r="A12" s="22"/>
      <c r="B12" s="1185"/>
      <c r="C12" s="1186"/>
      <c r="D12" s="1186"/>
      <c r="E12" s="1186"/>
      <c r="F12" s="1187"/>
      <c r="G12" s="467"/>
      <c r="H12" s="467"/>
      <c r="I12" s="1190"/>
      <c r="J12" s="1191"/>
      <c r="K12" s="22"/>
    </row>
    <row r="13" spans="1:13" ht="18" customHeight="1">
      <c r="A13" s="22"/>
      <c r="B13" s="1153"/>
      <c r="C13" s="1154"/>
      <c r="D13" s="1154"/>
      <c r="E13" s="1154"/>
      <c r="F13" s="1155"/>
      <c r="G13" s="466"/>
      <c r="H13" s="466"/>
      <c r="I13" s="1168"/>
      <c r="J13" s="1169"/>
      <c r="K13" s="22"/>
      <c r="M13" s="406"/>
    </row>
    <row r="14" spans="1:13" ht="18" customHeight="1">
      <c r="A14" s="22"/>
      <c r="B14" s="1153"/>
      <c r="C14" s="1154"/>
      <c r="D14" s="1154"/>
      <c r="E14" s="1154"/>
      <c r="F14" s="1155"/>
      <c r="G14" s="466"/>
      <c r="H14" s="466"/>
      <c r="I14" s="1168"/>
      <c r="J14" s="1169"/>
      <c r="K14" s="22"/>
    </row>
    <row r="15" spans="1:13" ht="18" customHeight="1">
      <c r="A15" s="22"/>
      <c r="B15" s="1153"/>
      <c r="C15" s="1154"/>
      <c r="D15" s="1154"/>
      <c r="E15" s="1154"/>
      <c r="F15" s="1155"/>
      <c r="G15" s="466"/>
      <c r="H15" s="466"/>
      <c r="I15" s="1168"/>
      <c r="J15" s="1169"/>
      <c r="K15" s="22"/>
    </row>
    <row r="16" spans="1:13" ht="18" customHeight="1">
      <c r="A16" s="22"/>
      <c r="B16" s="1153"/>
      <c r="C16" s="1154"/>
      <c r="D16" s="1154"/>
      <c r="E16" s="1154"/>
      <c r="F16" s="1155"/>
      <c r="G16" s="466"/>
      <c r="H16" s="466"/>
      <c r="I16" s="1168"/>
      <c r="J16" s="1169"/>
      <c r="K16" s="22"/>
    </row>
    <row r="17" spans="1:11" ht="18" customHeight="1">
      <c r="A17" s="22"/>
      <c r="B17" s="1153"/>
      <c r="C17" s="1154"/>
      <c r="D17" s="1154"/>
      <c r="E17" s="1154"/>
      <c r="F17" s="1155"/>
      <c r="G17" s="466"/>
      <c r="H17" s="466"/>
      <c r="I17" s="1168"/>
      <c r="J17" s="1169"/>
      <c r="K17" s="22"/>
    </row>
    <row r="18" spans="1:11" ht="18" customHeight="1">
      <c r="A18" s="22"/>
      <c r="B18" s="1153"/>
      <c r="C18" s="1154"/>
      <c r="D18" s="1154"/>
      <c r="E18" s="1154"/>
      <c r="F18" s="1155"/>
      <c r="G18" s="466"/>
      <c r="H18" s="466"/>
      <c r="I18" s="1168"/>
      <c r="J18" s="1169"/>
      <c r="K18" s="22"/>
    </row>
    <row r="19" spans="1:11" ht="18" customHeight="1" thickBot="1">
      <c r="A19" s="22"/>
      <c r="B19" s="1156"/>
      <c r="C19" s="1157"/>
      <c r="D19" s="1157"/>
      <c r="E19" s="1157"/>
      <c r="F19" s="1158"/>
      <c r="G19" s="405"/>
      <c r="H19" s="405"/>
      <c r="I19" s="1192"/>
      <c r="J19" s="1193"/>
      <c r="K19" s="22"/>
    </row>
    <row r="20" spans="1:11" ht="18" customHeight="1">
      <c r="A20" s="22"/>
      <c r="B20" s="606"/>
      <c r="C20" s="606"/>
      <c r="D20" s="606"/>
      <c r="E20" s="606"/>
      <c r="F20" s="606"/>
      <c r="G20" s="607"/>
      <c r="H20" s="607"/>
      <c r="I20" s="607"/>
      <c r="J20" s="607"/>
      <c r="K20" s="22"/>
    </row>
    <row r="21" spans="1:11" ht="18" customHeight="1" thickBot="1">
      <c r="A21" s="393"/>
      <c r="B21" s="608"/>
      <c r="C21" s="608"/>
      <c r="D21" s="608"/>
      <c r="E21" s="608"/>
      <c r="F21" s="606"/>
      <c r="G21" s="609"/>
      <c r="H21" s="609"/>
      <c r="I21" s="607"/>
      <c r="J21" s="607"/>
      <c r="K21" s="22"/>
    </row>
    <row r="22" spans="1:11" ht="20.149999999999999" customHeight="1">
      <c r="A22" s="22"/>
      <c r="B22" s="1194" t="s">
        <v>1039</v>
      </c>
      <c r="C22" s="1195"/>
      <c r="D22" s="1195"/>
      <c r="E22" s="1195"/>
      <c r="F22" s="1195"/>
      <c r="G22" s="1195"/>
      <c r="H22" s="1195"/>
      <c r="I22" s="1195"/>
      <c r="J22" s="1196"/>
      <c r="K22" s="22"/>
    </row>
    <row r="23" spans="1:11" ht="63" customHeight="1">
      <c r="A23" s="22"/>
      <c r="B23" s="1179" t="s">
        <v>1038</v>
      </c>
      <c r="C23" s="1180"/>
      <c r="D23" s="1180"/>
      <c r="E23" s="1180"/>
      <c r="F23" s="1181"/>
      <c r="G23" s="610" t="s">
        <v>1035</v>
      </c>
      <c r="H23" s="1176" t="s">
        <v>1040</v>
      </c>
      <c r="I23" s="1177"/>
      <c r="J23" s="1178"/>
      <c r="K23" s="22"/>
    </row>
    <row r="24" spans="1:11" ht="18" customHeight="1" thickBot="1">
      <c r="A24" s="22"/>
      <c r="B24" s="1182"/>
      <c r="C24" s="1183"/>
      <c r="D24" s="1183"/>
      <c r="E24" s="1183"/>
      <c r="F24" s="1184"/>
      <c r="G24" s="611"/>
      <c r="H24" s="605" t="s">
        <v>943</v>
      </c>
      <c r="I24" s="1188" t="s">
        <v>944</v>
      </c>
      <c r="J24" s="1189"/>
      <c r="K24" s="22"/>
    </row>
    <row r="25" spans="1:11" ht="18" customHeight="1" thickTop="1">
      <c r="A25" s="22"/>
      <c r="B25" s="1185"/>
      <c r="C25" s="1186"/>
      <c r="D25" s="1186"/>
      <c r="E25" s="1186"/>
      <c r="F25" s="1187"/>
      <c r="G25" s="467"/>
      <c r="H25" s="467"/>
      <c r="I25" s="1190"/>
      <c r="J25" s="1191"/>
      <c r="K25" s="22"/>
    </row>
    <row r="26" spans="1:11" ht="18" customHeight="1">
      <c r="A26" s="22"/>
      <c r="B26" s="1153"/>
      <c r="C26" s="1154"/>
      <c r="D26" s="1154"/>
      <c r="E26" s="1154"/>
      <c r="F26" s="1155"/>
      <c r="G26" s="466"/>
      <c r="H26" s="466"/>
      <c r="I26" s="1168"/>
      <c r="J26" s="1169"/>
      <c r="K26" s="22"/>
    </row>
    <row r="27" spans="1:11" ht="18" customHeight="1">
      <c r="A27" s="22"/>
      <c r="B27" s="1153"/>
      <c r="C27" s="1154"/>
      <c r="D27" s="1154"/>
      <c r="E27" s="1154"/>
      <c r="F27" s="1155"/>
      <c r="G27" s="466"/>
      <c r="H27" s="466"/>
      <c r="I27" s="1168"/>
      <c r="J27" s="1169"/>
      <c r="K27" s="22"/>
    </row>
    <row r="28" spans="1:11" ht="18" customHeight="1">
      <c r="A28" s="22"/>
      <c r="B28" s="1153"/>
      <c r="C28" s="1154"/>
      <c r="D28" s="1154"/>
      <c r="E28" s="1154"/>
      <c r="F28" s="1155"/>
      <c r="G28" s="466"/>
      <c r="H28" s="466"/>
      <c r="I28" s="1168"/>
      <c r="J28" s="1169"/>
      <c r="K28" s="22"/>
    </row>
    <row r="29" spans="1:11" ht="18" customHeight="1">
      <c r="A29" s="22"/>
      <c r="B29" s="1153"/>
      <c r="C29" s="1154"/>
      <c r="D29" s="1154"/>
      <c r="E29" s="1154"/>
      <c r="F29" s="1155"/>
      <c r="G29" s="466"/>
      <c r="H29" s="466"/>
      <c r="I29" s="1168"/>
      <c r="J29" s="1169"/>
      <c r="K29" s="22"/>
    </row>
    <row r="30" spans="1:11" ht="18" customHeight="1">
      <c r="A30" s="22"/>
      <c r="B30" s="1153"/>
      <c r="C30" s="1154"/>
      <c r="D30" s="1154"/>
      <c r="E30" s="1154"/>
      <c r="F30" s="1155"/>
      <c r="G30" s="466"/>
      <c r="H30" s="466"/>
      <c r="I30" s="1168"/>
      <c r="J30" s="1169"/>
      <c r="K30" s="22"/>
    </row>
    <row r="31" spans="1:11" ht="18" customHeight="1">
      <c r="A31" s="22"/>
      <c r="B31" s="1153"/>
      <c r="C31" s="1154"/>
      <c r="D31" s="1154"/>
      <c r="E31" s="1154"/>
      <c r="F31" s="1155"/>
      <c r="G31" s="466"/>
      <c r="H31" s="466"/>
      <c r="I31" s="1168"/>
      <c r="J31" s="1169"/>
      <c r="K31" s="22"/>
    </row>
    <row r="32" spans="1:11" ht="18" customHeight="1" thickBot="1">
      <c r="A32" s="22"/>
      <c r="B32" s="1156"/>
      <c r="C32" s="1157"/>
      <c r="D32" s="1157"/>
      <c r="E32" s="1157"/>
      <c r="F32" s="1158"/>
      <c r="G32" s="468"/>
      <c r="H32" s="468"/>
      <c r="I32" s="1192"/>
      <c r="J32" s="1193"/>
      <c r="K32" s="22"/>
    </row>
    <row r="33" spans="1:11" ht="18" customHeight="1">
      <c r="A33" s="22"/>
      <c r="B33" s="606"/>
      <c r="C33" s="606"/>
      <c r="D33" s="606"/>
      <c r="E33" s="606"/>
      <c r="F33" s="606"/>
      <c r="G33" s="607"/>
      <c r="H33" s="607"/>
      <c r="I33" s="607"/>
      <c r="J33" s="607"/>
      <c r="K33" s="22"/>
    </row>
    <row r="34" spans="1:11" ht="18" customHeight="1">
      <c r="A34" s="22"/>
      <c r="B34" s="606"/>
      <c r="C34" s="606"/>
      <c r="D34" s="606"/>
      <c r="E34" s="606"/>
      <c r="F34" s="606"/>
      <c r="G34" s="607"/>
      <c r="H34" s="607"/>
      <c r="I34" s="607"/>
      <c r="J34" s="607"/>
      <c r="K34" s="22"/>
    </row>
    <row r="35" spans="1:11" ht="18" customHeight="1">
      <c r="A35" s="22"/>
      <c r="B35" s="606"/>
      <c r="C35" s="606"/>
      <c r="D35" s="606"/>
      <c r="E35" s="606"/>
      <c r="F35" s="606"/>
      <c r="G35" s="607"/>
      <c r="H35" s="607"/>
      <c r="I35" s="607"/>
      <c r="J35" s="607"/>
      <c r="K35" s="22"/>
    </row>
    <row r="36" spans="1:11" ht="18" customHeight="1">
      <c r="A36" s="22"/>
      <c r="B36" s="606"/>
      <c r="C36" s="606"/>
      <c r="D36" s="606"/>
      <c r="E36" s="606"/>
      <c r="F36" s="606"/>
      <c r="G36" s="607"/>
      <c r="H36" s="607"/>
      <c r="I36" s="607"/>
      <c r="J36" s="607"/>
      <c r="K36" s="22"/>
    </row>
    <row r="37" spans="1:11" ht="16.5" customHeight="1">
      <c r="A37" s="19"/>
      <c r="B37" s="606"/>
      <c r="C37" s="606"/>
      <c r="D37" s="606"/>
      <c r="E37" s="606"/>
      <c r="F37" s="606"/>
      <c r="G37" s="607"/>
      <c r="H37" s="607"/>
      <c r="I37" s="607"/>
      <c r="J37" s="607"/>
      <c r="K37" s="22"/>
    </row>
    <row r="38" spans="1:11" ht="8.25" customHeight="1">
      <c r="A38" s="22"/>
      <c r="B38" s="22"/>
      <c r="C38" s="22"/>
      <c r="D38" s="22"/>
      <c r="E38" s="22"/>
      <c r="F38" s="22"/>
      <c r="G38" s="22"/>
      <c r="H38" s="22"/>
      <c r="I38" s="22"/>
      <c r="J38" s="22"/>
      <c r="K38" s="22"/>
    </row>
    <row r="39" spans="1:11" ht="14.5">
      <c r="A39" s="22"/>
      <c r="B39" s="1150" t="s">
        <v>1041</v>
      </c>
      <c r="C39" s="1150"/>
      <c r="D39" s="1150"/>
      <c r="E39" s="1150"/>
      <c r="F39" s="1150"/>
      <c r="G39" s="1150"/>
      <c r="H39" s="1150"/>
      <c r="I39" s="1150"/>
      <c r="J39" s="1150"/>
      <c r="K39" s="22"/>
    </row>
    <row r="40" spans="1:11" ht="27.75" customHeight="1">
      <c r="A40" s="22"/>
      <c r="B40" s="1151" t="s">
        <v>1042</v>
      </c>
      <c r="C40" s="1152"/>
      <c r="D40" s="1152"/>
      <c r="E40" s="1152"/>
      <c r="F40" s="1152"/>
      <c r="G40" s="1152"/>
      <c r="H40" s="1152"/>
      <c r="I40" s="1152"/>
      <c r="J40" s="1152"/>
      <c r="K40" s="22"/>
    </row>
  </sheetData>
  <sheetProtection password="8DEC" sheet="1" objects="1" scenarios="1"/>
  <mergeCells count="48">
    <mergeCell ref="H10:J10"/>
    <mergeCell ref="G10:G11"/>
    <mergeCell ref="B7:J7"/>
    <mergeCell ref="B9:J9"/>
    <mergeCell ref="I1:J1"/>
    <mergeCell ref="I13:J13"/>
    <mergeCell ref="I14:J14"/>
    <mergeCell ref="I15:J15"/>
    <mergeCell ref="I11:J11"/>
    <mergeCell ref="I12:J12"/>
    <mergeCell ref="I32:J32"/>
    <mergeCell ref="B26:F26"/>
    <mergeCell ref="B27:F27"/>
    <mergeCell ref="B29:F29"/>
    <mergeCell ref="B30:F30"/>
    <mergeCell ref="B28:F28"/>
    <mergeCell ref="B14:F14"/>
    <mergeCell ref="B15:F15"/>
    <mergeCell ref="B17:F17"/>
    <mergeCell ref="I26:J26"/>
    <mergeCell ref="I31:J31"/>
    <mergeCell ref="I24:J24"/>
    <mergeCell ref="I25:J25"/>
    <mergeCell ref="B25:F25"/>
    <mergeCell ref="I17:J17"/>
    <mergeCell ref="I18:J18"/>
    <mergeCell ref="I19:J19"/>
    <mergeCell ref="B22:J22"/>
    <mergeCell ref="B18:F18"/>
    <mergeCell ref="B19:F19"/>
    <mergeCell ref="B16:F16"/>
    <mergeCell ref="I16:J16"/>
    <mergeCell ref="B39:J39"/>
    <mergeCell ref="B40:J40"/>
    <mergeCell ref="B31:F31"/>
    <mergeCell ref="B32:F32"/>
    <mergeCell ref="B3:J3"/>
    <mergeCell ref="B4:J4"/>
    <mergeCell ref="B5:J5"/>
    <mergeCell ref="I27:J27"/>
    <mergeCell ref="I28:J28"/>
    <mergeCell ref="I29:J29"/>
    <mergeCell ref="I30:J30"/>
    <mergeCell ref="B10:F11"/>
    <mergeCell ref="H23:J23"/>
    <mergeCell ref="B23:F24"/>
    <mergeCell ref="B12:F12"/>
    <mergeCell ref="B13:F13"/>
  </mergeCells>
  <pageMargins left="0.78740157480314965" right="0.59055118110236227" top="0.98425196850393704" bottom="0.59055118110236227" header="0.39370078740157483" footer="0.31496062992125984"/>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R61"/>
  <sheetViews>
    <sheetView showGridLines="0" view="pageBreakPreview" zoomScaleNormal="100" zoomScaleSheetLayoutView="100" workbookViewId="0">
      <selection activeCell="B6" sqref="B6:N6"/>
    </sheetView>
  </sheetViews>
  <sheetFormatPr baseColWidth="10" defaultRowHeight="12.5"/>
  <cols>
    <col min="1" max="1" width="1.81640625" customWidth="1"/>
    <col min="2" max="2" width="2.81640625" customWidth="1"/>
    <col min="3" max="3" width="3.26953125" customWidth="1"/>
    <col min="4" max="4" width="2.54296875" style="2" customWidth="1"/>
    <col min="5" max="5" width="3.26953125" style="2" customWidth="1"/>
    <col min="6" max="6" width="5" style="2" customWidth="1"/>
    <col min="7" max="7" width="8.26953125" style="2" customWidth="1"/>
    <col min="8" max="8" width="9.81640625" style="2" customWidth="1"/>
    <col min="9" max="10" width="10" style="2" customWidth="1"/>
    <col min="11" max="11" width="4.26953125" customWidth="1"/>
    <col min="12" max="12" width="9.26953125" customWidth="1"/>
    <col min="13" max="13" width="14" customWidth="1"/>
    <col min="14" max="14" width="14.81640625" customWidth="1"/>
    <col min="15" max="15" width="17.7265625" customWidth="1"/>
    <col min="16" max="16" width="6.453125" customWidth="1"/>
    <col min="17" max="17" width="10.453125" customWidth="1"/>
    <col min="18" max="18" width="2.1796875" customWidth="1"/>
  </cols>
  <sheetData>
    <row r="1" spans="1:18" ht="19" customHeight="1">
      <c r="A1" s="22"/>
      <c r="B1" s="1229" t="s">
        <v>32</v>
      </c>
      <c r="C1" s="1230"/>
      <c r="D1" s="1230"/>
      <c r="E1" s="1230"/>
      <c r="F1" s="1230"/>
      <c r="G1" s="1230"/>
      <c r="H1" s="306"/>
      <c r="I1" s="1233" t="s">
        <v>976</v>
      </c>
      <c r="J1" s="1233"/>
      <c r="K1" s="1233"/>
      <c r="L1" s="1233"/>
      <c r="M1" s="1233"/>
      <c r="N1" s="390" t="s">
        <v>34</v>
      </c>
      <c r="O1" s="339"/>
      <c r="P1" s="196"/>
      <c r="Q1" s="196"/>
      <c r="R1" s="45"/>
    </row>
    <row r="2" spans="1:18" ht="19" customHeight="1">
      <c r="A2" s="22"/>
      <c r="B2" s="385"/>
      <c r="C2" s="386"/>
      <c r="D2" s="386"/>
      <c r="E2" s="386"/>
      <c r="F2" s="386"/>
      <c r="G2" s="386"/>
      <c r="H2" s="47"/>
      <c r="I2" s="1160" t="s">
        <v>1022</v>
      </c>
      <c r="J2" s="1160"/>
      <c r="K2" s="1160"/>
      <c r="L2" s="1160"/>
      <c r="M2" s="1160"/>
      <c r="N2" s="376" t="s">
        <v>35</v>
      </c>
      <c r="O2" s="339"/>
      <c r="P2" s="387"/>
      <c r="Q2" s="387"/>
      <c r="R2" s="45"/>
    </row>
    <row r="3" spans="1:18" ht="16" customHeight="1">
      <c r="A3" s="22"/>
      <c r="B3" s="46"/>
      <c r="C3" s="47"/>
      <c r="D3" s="1231"/>
      <c r="E3" s="47"/>
      <c r="F3" s="47"/>
      <c r="G3" s="47"/>
      <c r="H3" s="47"/>
      <c r="I3" s="1160" t="s">
        <v>1023</v>
      </c>
      <c r="J3" s="1160"/>
      <c r="K3" s="1160"/>
      <c r="L3" s="1160"/>
      <c r="M3" s="1160"/>
      <c r="N3" s="391"/>
      <c r="O3" s="361"/>
      <c r="P3" s="388"/>
      <c r="Q3" s="388"/>
      <c r="R3" s="330"/>
    </row>
    <row r="4" spans="1:18" ht="3.75" customHeight="1">
      <c r="A4" s="22"/>
      <c r="B4" s="48"/>
      <c r="C4" s="49"/>
      <c r="D4" s="1232"/>
      <c r="E4" s="49"/>
      <c r="F4" s="49"/>
      <c r="G4" s="49"/>
      <c r="H4" s="49"/>
      <c r="I4" s="49"/>
      <c r="J4" s="50"/>
      <c r="K4" s="50"/>
      <c r="L4" s="50"/>
      <c r="M4" s="50"/>
      <c r="N4" s="392"/>
      <c r="O4" s="388"/>
      <c r="P4" s="389"/>
      <c r="Q4" s="377"/>
      <c r="R4" s="330"/>
    </row>
    <row r="5" spans="1:18" ht="11.25" customHeight="1">
      <c r="A5" s="22"/>
      <c r="B5" s="22"/>
      <c r="C5" s="22"/>
      <c r="D5" s="51"/>
      <c r="E5" s="51"/>
      <c r="F5" s="51"/>
      <c r="G5" s="51"/>
      <c r="H5" s="51"/>
      <c r="I5" s="51"/>
      <c r="J5" s="51"/>
      <c r="K5" s="22"/>
      <c r="L5" s="22"/>
      <c r="M5" s="22"/>
      <c r="N5" s="22"/>
      <c r="O5" s="22"/>
      <c r="P5" s="22"/>
      <c r="Q5" s="22"/>
      <c r="R5" s="22"/>
    </row>
    <row r="6" spans="1:18" ht="15.5">
      <c r="A6" s="22"/>
      <c r="B6" s="774" t="s">
        <v>968</v>
      </c>
      <c r="C6" s="774"/>
      <c r="D6" s="774"/>
      <c r="E6" s="774"/>
      <c r="F6" s="774"/>
      <c r="G6" s="774"/>
      <c r="H6" s="774"/>
      <c r="I6" s="774"/>
      <c r="J6" s="774"/>
      <c r="K6" s="774"/>
      <c r="L6" s="774"/>
      <c r="M6" s="774"/>
      <c r="N6" s="774"/>
      <c r="O6" s="94"/>
      <c r="P6" s="94"/>
      <c r="Q6" s="94"/>
      <c r="R6" s="22"/>
    </row>
    <row r="7" spans="1:18" ht="12" customHeight="1">
      <c r="A7" s="22"/>
      <c r="B7" s="22"/>
      <c r="C7" s="457"/>
      <c r="D7" s="457"/>
      <c r="E7" s="457"/>
      <c r="F7" s="457"/>
      <c r="G7" s="457"/>
      <c r="H7" s="457"/>
      <c r="I7" s="457"/>
      <c r="J7" s="457"/>
      <c r="K7" s="457"/>
      <c r="L7" s="457"/>
      <c r="M7" s="457"/>
      <c r="N7" s="457"/>
      <c r="O7" s="329"/>
      <c r="P7" s="329"/>
      <c r="Q7" s="329"/>
      <c r="R7" s="22"/>
    </row>
    <row r="8" spans="1:18" ht="16.5" customHeight="1">
      <c r="A8" s="22"/>
      <c r="B8" s="22"/>
      <c r="C8" s="613"/>
      <c r="D8" s="457"/>
      <c r="E8" s="788" t="s">
        <v>969</v>
      </c>
      <c r="F8" s="788"/>
      <c r="G8" s="788"/>
      <c r="H8" s="788"/>
      <c r="I8" s="788"/>
      <c r="J8" s="788"/>
      <c r="K8" s="788"/>
      <c r="L8" s="377"/>
      <c r="M8" s="377"/>
      <c r="N8" s="377"/>
      <c r="O8" s="377"/>
      <c r="P8" s="377"/>
      <c r="Q8" s="377"/>
      <c r="R8" s="22"/>
    </row>
    <row r="9" spans="1:18" ht="16.5" customHeight="1">
      <c r="A9" s="22"/>
      <c r="B9" s="22"/>
      <c r="C9" s="378"/>
      <c r="D9" s="457"/>
      <c r="E9" s="1228"/>
      <c r="F9" s="1228"/>
      <c r="G9" s="1228"/>
      <c r="H9" s="1228"/>
      <c r="I9" s="1228"/>
      <c r="J9" s="1228"/>
      <c r="K9" s="1228"/>
      <c r="L9" s="1228"/>
      <c r="M9" s="1228"/>
      <c r="N9" s="1228"/>
      <c r="O9" s="378"/>
      <c r="P9" s="378"/>
      <c r="Q9" s="378"/>
      <c r="R9" s="22"/>
    </row>
    <row r="10" spans="1:18" ht="4" customHeight="1">
      <c r="A10" s="22"/>
      <c r="B10" s="22"/>
      <c r="C10" s="60"/>
      <c r="D10" s="52"/>
      <c r="E10" s="31"/>
      <c r="F10" s="31"/>
      <c r="G10" s="31"/>
      <c r="H10" s="31"/>
      <c r="I10" s="31"/>
      <c r="J10" s="31"/>
      <c r="K10" s="31"/>
      <c r="L10" s="31"/>
      <c r="M10" s="31"/>
      <c r="N10" s="31"/>
      <c r="O10" s="31"/>
      <c r="P10" s="31"/>
      <c r="Q10" s="31"/>
      <c r="R10" s="22"/>
    </row>
    <row r="11" spans="1:18" s="409" customFormat="1" ht="16.5" customHeight="1">
      <c r="A11" s="407"/>
      <c r="B11" s="407"/>
      <c r="C11" s="446"/>
      <c r="D11" s="447"/>
      <c r="E11" s="1224" t="s">
        <v>1057</v>
      </c>
      <c r="F11" s="1224"/>
      <c r="G11" s="1224"/>
      <c r="H11" s="1224"/>
      <c r="I11" s="1224"/>
      <c r="J11" s="1224"/>
      <c r="K11" s="1224"/>
      <c r="L11" s="1224"/>
      <c r="M11" s="1224"/>
      <c r="N11" s="1224"/>
      <c r="O11" s="448"/>
      <c r="P11" s="448"/>
      <c r="Q11" s="448"/>
      <c r="R11" s="407"/>
    </row>
    <row r="12" spans="1:18" s="409" customFormat="1" ht="4" customHeight="1">
      <c r="A12" s="407"/>
      <c r="B12" s="407"/>
      <c r="C12" s="446"/>
      <c r="D12" s="447"/>
      <c r="E12" s="472"/>
      <c r="F12" s="472"/>
      <c r="G12" s="472"/>
      <c r="H12" s="472"/>
      <c r="I12" s="472"/>
      <c r="J12" s="472"/>
      <c r="K12" s="472"/>
      <c r="L12" s="472"/>
      <c r="M12" s="472"/>
      <c r="N12" s="472"/>
      <c r="O12" s="448"/>
      <c r="P12" s="448"/>
      <c r="Q12" s="448"/>
      <c r="R12" s="407"/>
    </row>
    <row r="13" spans="1:18" s="409" customFormat="1" ht="16.5" customHeight="1">
      <c r="A13" s="407"/>
      <c r="B13" s="407"/>
      <c r="C13" s="446"/>
      <c r="D13" s="447"/>
      <c r="E13" s="614"/>
      <c r="F13" s="1225" t="s">
        <v>1058</v>
      </c>
      <c r="G13" s="1226"/>
      <c r="H13" s="1226"/>
      <c r="I13" s="1226"/>
      <c r="J13" s="1226"/>
      <c r="K13" s="1226"/>
      <c r="L13" s="1226"/>
      <c r="M13" s="1226"/>
      <c r="N13" s="1226"/>
      <c r="O13" s="448"/>
      <c r="P13" s="448"/>
      <c r="Q13" s="448"/>
      <c r="R13" s="407"/>
    </row>
    <row r="14" spans="1:18" s="409" customFormat="1" ht="6" customHeight="1">
      <c r="A14" s="407"/>
      <c r="B14" s="407"/>
      <c r="C14" s="446"/>
      <c r="D14" s="447"/>
      <c r="E14" s="448"/>
      <c r="F14" s="448"/>
      <c r="G14" s="448"/>
      <c r="H14" s="448"/>
      <c r="I14" s="448"/>
      <c r="J14" s="448"/>
      <c r="K14" s="448"/>
      <c r="L14" s="448"/>
      <c r="M14" s="448"/>
      <c r="N14" s="448"/>
      <c r="O14" s="448"/>
      <c r="P14" s="448"/>
      <c r="Q14" s="448"/>
      <c r="R14" s="407"/>
    </row>
    <row r="15" spans="1:18" s="409" customFormat="1" ht="16.5" customHeight="1">
      <c r="A15" s="407"/>
      <c r="B15" s="407"/>
      <c r="C15" s="446"/>
      <c r="D15" s="447"/>
      <c r="E15" s="614"/>
      <c r="F15" s="1225" t="s">
        <v>1059</v>
      </c>
      <c r="G15" s="1226"/>
      <c r="H15" s="1226"/>
      <c r="I15" s="1226"/>
      <c r="J15" s="1226"/>
      <c r="K15" s="1226"/>
      <c r="L15" s="1226"/>
      <c r="M15" s="1226"/>
      <c r="N15" s="1226"/>
      <c r="O15" s="448"/>
      <c r="P15" s="448"/>
      <c r="Q15" s="448"/>
      <c r="R15" s="407"/>
    </row>
    <row r="16" spans="1:18" ht="10" customHeight="1">
      <c r="A16" s="22"/>
      <c r="B16" s="22"/>
      <c r="C16" s="60"/>
      <c r="D16" s="52"/>
      <c r="E16" s="470"/>
      <c r="F16" s="470"/>
      <c r="G16" s="470"/>
      <c r="H16" s="470"/>
      <c r="I16" s="470"/>
      <c r="J16" s="470"/>
      <c r="K16" s="470"/>
      <c r="L16" s="470"/>
      <c r="M16" s="470"/>
      <c r="N16" s="470"/>
      <c r="O16" s="437"/>
      <c r="P16" s="437"/>
      <c r="Q16" s="437"/>
      <c r="R16" s="22"/>
    </row>
    <row r="17" spans="1:18" ht="16.5" customHeight="1">
      <c r="A17" s="22"/>
      <c r="B17" s="22"/>
      <c r="C17" s="613"/>
      <c r="D17" s="51"/>
      <c r="E17" s="1227" t="s">
        <v>970</v>
      </c>
      <c r="F17" s="1227"/>
      <c r="G17" s="1227"/>
      <c r="H17" s="1227"/>
      <c r="I17" s="1227"/>
      <c r="J17" s="1227"/>
      <c r="K17" s="1227"/>
      <c r="L17" s="379"/>
      <c r="M17" s="379"/>
      <c r="N17" s="379"/>
      <c r="O17" s="379"/>
      <c r="P17" s="379"/>
      <c r="Q17" s="379"/>
      <c r="R17" s="22"/>
    </row>
    <row r="18" spans="1:18" ht="16.5" customHeight="1">
      <c r="A18" s="22"/>
      <c r="B18" s="22"/>
      <c r="C18" s="378"/>
      <c r="D18" s="51"/>
      <c r="E18" s="1218"/>
      <c r="F18" s="1218"/>
      <c r="G18" s="1218"/>
      <c r="H18" s="1218"/>
      <c r="I18" s="1218"/>
      <c r="J18" s="1218"/>
      <c r="K18" s="1218"/>
      <c r="L18" s="1218"/>
      <c r="M18" s="1218"/>
      <c r="N18" s="1218"/>
      <c r="O18" s="381"/>
      <c r="P18" s="381"/>
      <c r="Q18" s="381"/>
      <c r="R18" s="22"/>
    </row>
    <row r="19" spans="1:18" ht="6.75" customHeight="1">
      <c r="A19" s="22"/>
      <c r="B19" s="22"/>
      <c r="C19" s="345"/>
      <c r="D19" s="51"/>
      <c r="E19" s="471"/>
      <c r="F19" s="471"/>
      <c r="G19" s="471"/>
      <c r="H19" s="471"/>
      <c r="I19" s="471"/>
      <c r="J19" s="471"/>
      <c r="K19" s="31"/>
      <c r="L19" s="265"/>
      <c r="M19" s="265"/>
      <c r="N19" s="265"/>
      <c r="O19" s="265"/>
      <c r="P19" s="265"/>
      <c r="Q19" s="265"/>
      <c r="R19" s="22"/>
    </row>
    <row r="20" spans="1:18" ht="16.5" customHeight="1">
      <c r="A20" s="22"/>
      <c r="B20" s="22"/>
      <c r="C20" s="22"/>
      <c r="D20" s="51"/>
      <c r="E20" s="1219" t="s">
        <v>977</v>
      </c>
      <c r="F20" s="1219"/>
      <c r="G20" s="730"/>
      <c r="H20" s="730"/>
      <c r="I20" s="730"/>
      <c r="J20" s="730"/>
      <c r="K20" s="730"/>
      <c r="L20" s="730"/>
      <c r="M20" s="730"/>
      <c r="N20" s="730"/>
      <c r="O20" s="359"/>
      <c r="P20" s="359"/>
      <c r="Q20" s="359"/>
      <c r="R20" s="22"/>
    </row>
    <row r="21" spans="1:18" ht="4" customHeight="1">
      <c r="A21" s="22"/>
      <c r="B21" s="22"/>
      <c r="C21" s="22"/>
      <c r="D21" s="51"/>
      <c r="E21" s="474"/>
      <c r="F21" s="474"/>
      <c r="G21" s="474"/>
      <c r="H21" s="474"/>
      <c r="I21" s="474"/>
      <c r="J21" s="474"/>
      <c r="K21" s="474"/>
      <c r="L21" s="474"/>
      <c r="M21" s="474"/>
      <c r="N21" s="474"/>
      <c r="O21" s="359"/>
      <c r="P21" s="359"/>
      <c r="Q21" s="359"/>
      <c r="R21" s="22"/>
    </row>
    <row r="22" spans="1:18" s="409" customFormat="1" ht="16.5" customHeight="1">
      <c r="A22" s="407"/>
      <c r="B22" s="407"/>
      <c r="C22" s="446"/>
      <c r="D22" s="447"/>
      <c r="E22" s="1224" t="s">
        <v>1057</v>
      </c>
      <c r="F22" s="1224"/>
      <c r="G22" s="1224"/>
      <c r="H22" s="1224"/>
      <c r="I22" s="1224"/>
      <c r="J22" s="1224"/>
      <c r="K22" s="1224"/>
      <c r="L22" s="1224"/>
      <c r="M22" s="1224"/>
      <c r="N22" s="1224"/>
      <c r="O22" s="448"/>
      <c r="P22" s="448"/>
      <c r="Q22" s="448"/>
      <c r="R22" s="407"/>
    </row>
    <row r="23" spans="1:18" s="409" customFormat="1" ht="4" customHeight="1">
      <c r="A23" s="407"/>
      <c r="B23" s="407"/>
      <c r="C23" s="446"/>
      <c r="D23" s="447"/>
      <c r="E23" s="472"/>
      <c r="F23" s="472"/>
      <c r="G23" s="472"/>
      <c r="H23" s="472"/>
      <c r="I23" s="472"/>
      <c r="J23" s="472"/>
      <c r="K23" s="472"/>
      <c r="L23" s="472"/>
      <c r="M23" s="472"/>
      <c r="N23" s="472"/>
      <c r="O23" s="448"/>
      <c r="P23" s="448"/>
      <c r="Q23" s="448"/>
      <c r="R23" s="407"/>
    </row>
    <row r="24" spans="1:18" s="409" customFormat="1" ht="16.5" customHeight="1">
      <c r="A24" s="407"/>
      <c r="B24" s="407"/>
      <c r="C24" s="446"/>
      <c r="D24" s="447"/>
      <c r="E24" s="614"/>
      <c r="F24" s="1225" t="s">
        <v>1058</v>
      </c>
      <c r="G24" s="1226"/>
      <c r="H24" s="1226"/>
      <c r="I24" s="1226"/>
      <c r="J24" s="1226"/>
      <c r="K24" s="1226"/>
      <c r="L24" s="1226"/>
      <c r="M24" s="1226"/>
      <c r="N24" s="1226"/>
      <c r="O24" s="448"/>
      <c r="P24" s="448"/>
      <c r="Q24" s="448"/>
      <c r="R24" s="407"/>
    </row>
    <row r="25" spans="1:18" s="409" customFormat="1" ht="6" customHeight="1">
      <c r="A25" s="407"/>
      <c r="B25" s="407"/>
      <c r="C25" s="446"/>
      <c r="D25" s="447"/>
      <c r="E25" s="448"/>
      <c r="F25" s="448"/>
      <c r="G25" s="448"/>
      <c r="H25" s="448"/>
      <c r="I25" s="448"/>
      <c r="J25" s="448"/>
      <c r="K25" s="448"/>
      <c r="L25" s="448"/>
      <c r="M25" s="448"/>
      <c r="N25" s="448"/>
      <c r="O25" s="448"/>
      <c r="P25" s="448"/>
      <c r="Q25" s="448"/>
      <c r="R25" s="407"/>
    </row>
    <row r="26" spans="1:18" s="409" customFormat="1" ht="16.5" customHeight="1">
      <c r="A26" s="407"/>
      <c r="B26" s="407"/>
      <c r="C26" s="446"/>
      <c r="D26" s="447"/>
      <c r="E26" s="614"/>
      <c r="F26" s="1225" t="s">
        <v>1059</v>
      </c>
      <c r="G26" s="1226"/>
      <c r="H26" s="1226"/>
      <c r="I26" s="1226"/>
      <c r="J26" s="1226"/>
      <c r="K26" s="1226"/>
      <c r="L26" s="1226"/>
      <c r="M26" s="1226"/>
      <c r="N26" s="1226"/>
      <c r="O26" s="448"/>
      <c r="P26" s="448"/>
      <c r="Q26" s="448"/>
      <c r="R26" s="407"/>
    </row>
    <row r="27" spans="1:18" ht="15" customHeight="1">
      <c r="A27" s="22"/>
      <c r="B27" s="22"/>
      <c r="C27" s="22"/>
      <c r="D27" s="51"/>
      <c r="E27" s="51"/>
      <c r="F27" s="51"/>
      <c r="G27" s="470"/>
      <c r="H27" s="470"/>
      <c r="I27" s="470"/>
      <c r="J27" s="470"/>
      <c r="K27" s="470"/>
      <c r="L27" s="381"/>
      <c r="M27" s="381"/>
      <c r="N27" s="381"/>
      <c r="O27" s="346"/>
      <c r="P27" s="346"/>
      <c r="Q27" s="346"/>
      <c r="R27" s="22"/>
    </row>
    <row r="28" spans="1:18" ht="19.5" customHeight="1">
      <c r="A28" s="22"/>
      <c r="B28" s="334" t="s">
        <v>971</v>
      </c>
      <c r="C28" s="94"/>
      <c r="D28" s="94"/>
      <c r="E28" s="94"/>
      <c r="F28" s="94"/>
      <c r="G28" s="94"/>
      <c r="H28" s="94"/>
      <c r="I28" s="94"/>
      <c r="J28" s="94"/>
      <c r="K28" s="94"/>
      <c r="L28" s="94"/>
      <c r="M28" s="94"/>
      <c r="N28" s="94"/>
      <c r="O28" s="94"/>
      <c r="P28" s="353"/>
      <c r="Q28" s="353"/>
      <c r="R28" s="22"/>
    </row>
    <row r="29" spans="1:18" ht="12" customHeight="1">
      <c r="A29" s="22"/>
      <c r="B29" s="22"/>
      <c r="C29" s="469"/>
      <c r="D29" s="469"/>
      <c r="E29" s="469"/>
      <c r="F29" s="469"/>
      <c r="G29" s="469"/>
      <c r="H29" s="469"/>
      <c r="I29" s="469"/>
      <c r="J29" s="469"/>
      <c r="K29" s="469"/>
      <c r="L29" s="469"/>
      <c r="M29" s="469"/>
      <c r="N29" s="469"/>
      <c r="O29" s="328"/>
      <c r="P29" s="346"/>
      <c r="Q29" s="346"/>
      <c r="R29" s="22"/>
    </row>
    <row r="30" spans="1:18" ht="16.5" customHeight="1">
      <c r="A30" s="22"/>
      <c r="B30" s="22"/>
      <c r="C30" s="615"/>
      <c r="D30" s="348"/>
      <c r="E30" s="1216" t="s">
        <v>974</v>
      </c>
      <c r="F30" s="1216"/>
      <c r="G30" s="1216"/>
      <c r="H30" s="1216"/>
      <c r="I30" s="1216"/>
      <c r="J30" s="1216"/>
      <c r="K30" s="1216"/>
      <c r="L30" s="1216"/>
      <c r="M30" s="1216"/>
      <c r="N30" s="1216"/>
      <c r="O30" s="348"/>
      <c r="P30" s="348"/>
      <c r="Q30" s="348"/>
      <c r="R30" s="22"/>
    </row>
    <row r="31" spans="1:18" ht="4" customHeight="1">
      <c r="A31" s="22"/>
      <c r="B31" s="22"/>
      <c r="C31" s="348"/>
      <c r="D31" s="348"/>
      <c r="E31" s="348"/>
      <c r="F31" s="348"/>
      <c r="G31" s="348"/>
      <c r="H31" s="348"/>
      <c r="I31" s="348"/>
      <c r="J31" s="348"/>
      <c r="K31" s="348"/>
      <c r="L31" s="348"/>
      <c r="M31" s="348"/>
      <c r="N31" s="348"/>
      <c r="O31" s="348"/>
      <c r="P31" s="348"/>
      <c r="Q31" s="348"/>
      <c r="R31" s="22"/>
    </row>
    <row r="32" spans="1:18" ht="16.5" customHeight="1">
      <c r="A32" s="22"/>
      <c r="B32" s="22"/>
      <c r="C32" s="348"/>
      <c r="D32" s="348"/>
      <c r="E32" s="615"/>
      <c r="F32" s="1206" t="s">
        <v>972</v>
      </c>
      <c r="G32" s="1207"/>
      <c r="H32" s="1207"/>
      <c r="I32" s="1207"/>
      <c r="J32" s="1208"/>
      <c r="K32" s="1208"/>
      <c r="L32" s="1208"/>
      <c r="M32" s="1208"/>
      <c r="N32" s="1208"/>
      <c r="O32" s="348"/>
      <c r="P32" s="348"/>
      <c r="Q32" s="348"/>
      <c r="R32" s="22"/>
    </row>
    <row r="33" spans="1:18" ht="16.5" customHeight="1">
      <c r="A33" s="22"/>
      <c r="B33" s="22"/>
      <c r="C33" s="348"/>
      <c r="D33" s="348"/>
      <c r="E33" s="348"/>
      <c r="F33" s="299"/>
      <c r="G33" s="299" t="s">
        <v>973</v>
      </c>
      <c r="H33" s="299"/>
      <c r="I33" s="299"/>
      <c r="J33" s="299"/>
      <c r="K33" s="299"/>
      <c r="L33" s="299"/>
      <c r="M33" s="299"/>
      <c r="N33" s="299"/>
      <c r="O33" s="348"/>
      <c r="P33" s="348"/>
      <c r="Q33" s="348"/>
      <c r="R33" s="22"/>
    </row>
    <row r="34" spans="1:18" ht="16.5" customHeight="1">
      <c r="A34" s="22"/>
      <c r="B34" s="22"/>
      <c r="C34" s="382"/>
      <c r="D34" s="348"/>
      <c r="E34" s="382"/>
      <c r="F34" s="382"/>
      <c r="G34" s="382"/>
      <c r="H34" s="1223"/>
      <c r="I34" s="1223"/>
      <c r="J34" s="1223"/>
      <c r="K34" s="1223"/>
      <c r="L34" s="1223"/>
      <c r="M34" s="1223"/>
      <c r="N34" s="1223"/>
      <c r="O34" s="348"/>
      <c r="P34" s="348"/>
      <c r="Q34" s="348"/>
      <c r="R34" s="22"/>
    </row>
    <row r="35" spans="1:18" s="338" customFormat="1" ht="6" customHeight="1">
      <c r="A35" s="300"/>
      <c r="B35" s="300"/>
      <c r="C35" s="300"/>
      <c r="D35" s="347"/>
      <c r="E35" s="347"/>
      <c r="F35" s="347"/>
      <c r="G35" s="456"/>
      <c r="H35" s="456"/>
      <c r="I35" s="456"/>
      <c r="J35" s="456"/>
      <c r="K35" s="456"/>
      <c r="L35" s="612"/>
      <c r="M35" s="612"/>
      <c r="N35" s="612"/>
      <c r="O35" s="350"/>
      <c r="P35" s="350"/>
      <c r="Q35" s="350"/>
      <c r="R35" s="300"/>
    </row>
    <row r="36" spans="1:18" s="338" customFormat="1" ht="16.5" customHeight="1">
      <c r="A36" s="300"/>
      <c r="B36" s="300"/>
      <c r="C36" s="300"/>
      <c r="D36" s="347"/>
      <c r="E36" s="615"/>
      <c r="F36" s="1221" t="s">
        <v>12</v>
      </c>
      <c r="G36" s="1222"/>
      <c r="H36" s="1222"/>
      <c r="I36" s="1222"/>
      <c r="J36" s="1222"/>
      <c r="K36" s="1222"/>
      <c r="L36" s="1222"/>
      <c r="M36" s="1222"/>
      <c r="N36" s="1222"/>
      <c r="O36" s="350"/>
      <c r="P36" s="350"/>
      <c r="Q36" s="350"/>
      <c r="R36" s="300"/>
    </row>
    <row r="37" spans="1:18" ht="16.5" customHeight="1">
      <c r="A37" s="22"/>
      <c r="B37" s="22"/>
      <c r="C37" s="380"/>
      <c r="D37" s="51"/>
      <c r="E37" s="380"/>
      <c r="F37" s="299"/>
      <c r="G37" s="781" t="s">
        <v>17</v>
      </c>
      <c r="H37" s="781"/>
      <c r="I37" s="351"/>
      <c r="J37" s="299" t="s">
        <v>975</v>
      </c>
      <c r="K37" s="349"/>
      <c r="L37" s="300"/>
      <c r="M37" s="300"/>
      <c r="N37" s="300"/>
      <c r="O37" s="300"/>
      <c r="P37" s="300"/>
      <c r="Q37" s="300"/>
      <c r="R37" s="22"/>
    </row>
    <row r="38" spans="1:18" ht="16.5" customHeight="1">
      <c r="A38" s="22"/>
      <c r="B38" s="22"/>
      <c r="C38" s="22"/>
      <c r="D38" s="51"/>
      <c r="E38" s="1220"/>
      <c r="F38" s="1220"/>
      <c r="G38" s="1220"/>
      <c r="H38" s="1214"/>
      <c r="I38" s="1214"/>
      <c r="J38" s="1214"/>
      <c r="K38" s="1214"/>
      <c r="L38" s="1214"/>
      <c r="M38" s="1214"/>
      <c r="N38" s="1214"/>
      <c r="O38" s="383"/>
      <c r="P38" s="383"/>
      <c r="Q38" s="383"/>
      <c r="R38" s="22"/>
    </row>
    <row r="39" spans="1:18" ht="16.5" customHeight="1">
      <c r="A39" s="22"/>
      <c r="B39" s="22"/>
      <c r="C39" s="22"/>
      <c r="D39" s="51"/>
      <c r="E39" s="299"/>
      <c r="F39" s="299"/>
      <c r="G39" s="299" t="s">
        <v>973</v>
      </c>
      <c r="H39" s="299"/>
      <c r="I39" s="299"/>
      <c r="J39" s="299"/>
      <c r="K39" s="299"/>
      <c r="L39" s="300"/>
      <c r="M39" s="300"/>
      <c r="N39" s="300"/>
      <c r="O39" s="300"/>
      <c r="P39" s="300"/>
      <c r="Q39" s="300"/>
      <c r="R39" s="22"/>
    </row>
    <row r="40" spans="1:18" ht="16.5" customHeight="1">
      <c r="A40" s="22"/>
      <c r="B40" s="22"/>
      <c r="C40" s="22"/>
      <c r="D40" s="51"/>
      <c r="E40" s="299"/>
      <c r="F40" s="299"/>
      <c r="G40" s="299"/>
      <c r="H40" s="1214"/>
      <c r="I40" s="1214"/>
      <c r="J40" s="1214"/>
      <c r="K40" s="1214"/>
      <c r="L40" s="1214"/>
      <c r="M40" s="1214"/>
      <c r="N40" s="1214"/>
      <c r="O40" s="300"/>
      <c r="P40" s="300"/>
      <c r="Q40" s="300"/>
      <c r="R40" s="22"/>
    </row>
    <row r="41" spans="1:18" ht="8.15" customHeight="1">
      <c r="A41" s="22"/>
      <c r="B41" s="22"/>
      <c r="C41" s="22"/>
      <c r="D41" s="53"/>
      <c r="E41" s="53"/>
      <c r="F41" s="53"/>
      <c r="G41" s="53"/>
      <c r="H41" s="53"/>
      <c r="I41" s="53"/>
      <c r="J41" s="53"/>
      <c r="K41" s="331"/>
      <c r="L41" s="331"/>
      <c r="M41" s="331"/>
      <c r="N41" s="331"/>
      <c r="O41" s="331"/>
      <c r="P41" s="331"/>
      <c r="Q41" s="331"/>
      <c r="R41" s="22"/>
    </row>
    <row r="42" spans="1:18" ht="15.5">
      <c r="A42" s="22"/>
      <c r="B42" s="22"/>
      <c r="C42" s="615"/>
      <c r="D42" s="55"/>
      <c r="E42" s="781" t="s">
        <v>1021</v>
      </c>
      <c r="F42" s="781"/>
      <c r="G42" s="781"/>
      <c r="H42" s="781"/>
      <c r="I42" s="781"/>
      <c r="J42" s="781"/>
      <c r="K42" s="781"/>
      <c r="L42" s="781"/>
      <c r="M42" s="781"/>
      <c r="N42" s="781"/>
      <c r="O42" s="56"/>
      <c r="P42" s="331"/>
      <c r="Q42" s="331"/>
      <c r="R42" s="22"/>
    </row>
    <row r="43" spans="1:18" ht="16.5" customHeight="1">
      <c r="A43" s="22"/>
      <c r="B43" s="22"/>
      <c r="C43" s="22"/>
      <c r="D43" s="55"/>
      <c r="E43" s="456"/>
      <c r="F43" s="456"/>
      <c r="G43" s="781" t="s">
        <v>17</v>
      </c>
      <c r="H43" s="781"/>
      <c r="I43" s="351"/>
      <c r="J43" s="1217" t="s">
        <v>1024</v>
      </c>
      <c r="K43" s="1217"/>
      <c r="L43" s="1217"/>
      <c r="M43" s="1217"/>
      <c r="N43" s="1217"/>
      <c r="O43" s="56"/>
      <c r="P43" s="331"/>
      <c r="Q43" s="331"/>
      <c r="R43" s="22"/>
    </row>
    <row r="44" spans="1:18" ht="16.5" customHeight="1">
      <c r="A44" s="22"/>
      <c r="B44" s="22"/>
      <c r="C44" s="22"/>
      <c r="D44" s="53"/>
      <c r="E44" s="299"/>
      <c r="F44" s="299"/>
      <c r="G44" s="781" t="s">
        <v>973</v>
      </c>
      <c r="H44" s="781"/>
      <c r="I44" s="781"/>
      <c r="J44" s="781"/>
      <c r="K44" s="781"/>
      <c r="L44" s="781"/>
      <c r="M44" s="781"/>
      <c r="N44" s="781"/>
      <c r="O44" s="331"/>
      <c r="P44" s="331"/>
      <c r="Q44" s="331"/>
      <c r="R44" s="22"/>
    </row>
    <row r="45" spans="1:18" ht="16.5" customHeight="1">
      <c r="A45" s="22"/>
      <c r="B45" s="22"/>
      <c r="C45" s="22"/>
      <c r="D45" s="53"/>
      <c r="E45" s="299"/>
      <c r="F45" s="299"/>
      <c r="G45" s="456"/>
      <c r="H45" s="1214"/>
      <c r="I45" s="1214"/>
      <c r="J45" s="1214"/>
      <c r="K45" s="1214"/>
      <c r="L45" s="1214"/>
      <c r="M45" s="1214"/>
      <c r="N45" s="1214"/>
      <c r="O45" s="331"/>
      <c r="P45" s="331"/>
      <c r="Q45" s="331"/>
      <c r="R45" s="22"/>
    </row>
    <row r="46" spans="1:18" ht="8.15" customHeight="1">
      <c r="A46" s="22"/>
      <c r="B46" s="22"/>
      <c r="C46" s="22"/>
      <c r="D46" s="53"/>
      <c r="E46" s="53"/>
      <c r="F46" s="53"/>
      <c r="G46" s="53"/>
      <c r="H46" s="53"/>
      <c r="I46" s="53"/>
      <c r="J46" s="53"/>
      <c r="K46" s="331"/>
      <c r="L46" s="331"/>
      <c r="M46" s="331"/>
      <c r="N46" s="331"/>
      <c r="O46" s="331"/>
      <c r="P46" s="331"/>
      <c r="Q46" s="331"/>
      <c r="R46" s="22"/>
    </row>
    <row r="47" spans="1:18" ht="16.5" customHeight="1">
      <c r="A47" s="22"/>
      <c r="B47" s="22"/>
      <c r="C47" s="615"/>
      <c r="D47" s="1206" t="s">
        <v>1026</v>
      </c>
      <c r="E47" s="1209"/>
      <c r="F47" s="1209"/>
      <c r="G47" s="1209"/>
      <c r="H47" s="1209"/>
      <c r="I47" s="1209"/>
      <c r="J47" s="1209"/>
      <c r="K47" s="1209"/>
      <c r="L47" s="1209"/>
      <c r="M47" s="1209"/>
      <c r="N47" s="1209"/>
      <c r="O47" s="331"/>
      <c r="P47" s="331"/>
      <c r="Q47" s="331"/>
      <c r="R47" s="22"/>
    </row>
    <row r="48" spans="1:18" ht="16.5" customHeight="1">
      <c r="A48" s="22"/>
      <c r="B48" s="22"/>
      <c r="C48" s="22"/>
      <c r="D48" s="1210" t="s">
        <v>1025</v>
      </c>
      <c r="E48" s="1210"/>
      <c r="F48" s="1210"/>
      <c r="G48" s="1210"/>
      <c r="H48" s="1210"/>
      <c r="I48" s="1210"/>
      <c r="J48" s="1210"/>
      <c r="K48" s="1210"/>
      <c r="L48" s="1210"/>
      <c r="M48" s="1210"/>
      <c r="N48" s="1210"/>
      <c r="O48" s="331"/>
      <c r="P48" s="331"/>
      <c r="Q48" s="331"/>
      <c r="R48" s="22"/>
    </row>
    <row r="49" spans="1:18" ht="16.5" customHeight="1">
      <c r="A49" s="22"/>
      <c r="B49" s="22"/>
      <c r="C49" s="22"/>
      <c r="D49" s="53"/>
      <c r="E49" s="53"/>
      <c r="F49" s="53"/>
      <c r="G49" s="53"/>
      <c r="H49" s="1211"/>
      <c r="I49" s="1211"/>
      <c r="J49" s="1211"/>
      <c r="K49" s="1211"/>
      <c r="L49" s="1211"/>
      <c r="M49" s="1211"/>
      <c r="N49" s="1211"/>
      <c r="O49" s="331"/>
      <c r="P49" s="331"/>
      <c r="Q49" s="331"/>
      <c r="R49" s="22"/>
    </row>
    <row r="50" spans="1:18" ht="8.15" customHeight="1">
      <c r="A50" s="22"/>
      <c r="B50" s="22"/>
      <c r="C50" s="22"/>
      <c r="D50" s="53"/>
      <c r="E50" s="53"/>
      <c r="F50" s="53"/>
      <c r="G50" s="53"/>
      <c r="H50" s="53"/>
      <c r="I50" s="53"/>
      <c r="J50" s="53"/>
      <c r="K50" s="53"/>
      <c r="L50" s="53"/>
      <c r="M50" s="53"/>
      <c r="N50" s="53"/>
      <c r="O50" s="331"/>
      <c r="P50" s="331"/>
      <c r="Q50" s="331"/>
      <c r="R50" s="22"/>
    </row>
    <row r="51" spans="1:18" ht="16.5" customHeight="1">
      <c r="A51" s="22"/>
      <c r="B51" s="22"/>
      <c r="C51" s="615"/>
      <c r="D51" s="1212" t="s">
        <v>1029</v>
      </c>
      <c r="E51" s="1213"/>
      <c r="F51" s="1213"/>
      <c r="G51" s="1213"/>
      <c r="H51" s="1213"/>
      <c r="I51" s="1213"/>
      <c r="J51" s="1213"/>
      <c r="K51" s="1213"/>
      <c r="L51" s="1213"/>
      <c r="M51" s="1213"/>
      <c r="N51" s="1213"/>
      <c r="O51" s="331"/>
      <c r="P51" s="331"/>
      <c r="Q51" s="331"/>
      <c r="R51" s="22"/>
    </row>
    <row r="52" spans="1:18" ht="14.15" customHeight="1">
      <c r="A52" s="22"/>
      <c r="B52" s="22"/>
      <c r="C52" s="456"/>
      <c r="D52" s="1203" t="s">
        <v>1027</v>
      </c>
      <c r="E52" s="1204"/>
      <c r="F52" s="1204"/>
      <c r="G52" s="1204"/>
      <c r="H52" s="1204"/>
      <c r="I52" s="1204"/>
      <c r="J52" s="1204"/>
      <c r="K52" s="1204"/>
      <c r="L52" s="1204"/>
      <c r="M52" s="1204"/>
      <c r="N52" s="1204"/>
      <c r="O52" s="331"/>
      <c r="P52" s="331"/>
      <c r="Q52" s="331"/>
      <c r="R52" s="22"/>
    </row>
    <row r="53" spans="1:18" ht="13" customHeight="1">
      <c r="A53" s="22"/>
      <c r="B53" s="22"/>
      <c r="C53" s="456"/>
      <c r="D53" s="1215" t="s">
        <v>1028</v>
      </c>
      <c r="E53" s="1215"/>
      <c r="F53" s="1215"/>
      <c r="G53" s="1215"/>
      <c r="H53" s="1215"/>
      <c r="I53" s="1215"/>
      <c r="J53" s="1215"/>
      <c r="K53" s="1215"/>
      <c r="L53" s="1215"/>
      <c r="M53" s="1215"/>
      <c r="N53" s="1215"/>
      <c r="O53" s="331"/>
      <c r="P53" s="331"/>
      <c r="Q53" s="331"/>
      <c r="R53" s="22"/>
    </row>
    <row r="54" spans="1:18" ht="16.5" customHeight="1">
      <c r="A54" s="22"/>
      <c r="B54" s="22"/>
      <c r="C54" s="456"/>
      <c r="D54" s="52"/>
      <c r="E54" s="1214"/>
      <c r="F54" s="1214"/>
      <c r="G54" s="1214"/>
      <c r="H54" s="1214"/>
      <c r="I54" s="1214"/>
      <c r="J54" s="1214"/>
      <c r="K54" s="1214"/>
      <c r="L54" s="1214"/>
      <c r="M54" s="1214"/>
      <c r="N54" s="1214"/>
      <c r="O54" s="331"/>
      <c r="P54" s="331"/>
      <c r="Q54" s="331"/>
      <c r="R54" s="22"/>
    </row>
    <row r="55" spans="1:18" ht="18" customHeight="1">
      <c r="A55" s="22"/>
      <c r="B55" s="22"/>
      <c r="C55" s="456"/>
      <c r="D55" s="52"/>
      <c r="E55" s="456"/>
      <c r="F55" s="456"/>
      <c r="G55" s="456"/>
      <c r="H55" s="456"/>
      <c r="I55" s="456"/>
      <c r="J55" s="456"/>
      <c r="K55" s="456"/>
      <c r="L55" s="331"/>
      <c r="M55" s="331"/>
      <c r="N55" s="331"/>
      <c r="O55" s="331"/>
      <c r="P55" s="331"/>
      <c r="Q55" s="331"/>
      <c r="R55" s="22"/>
    </row>
    <row r="56" spans="1:18" ht="18" customHeight="1">
      <c r="A56" s="57"/>
      <c r="B56" s="94" t="s">
        <v>27</v>
      </c>
      <c r="C56" s="94"/>
      <c r="D56" s="384"/>
      <c r="E56" s="384"/>
      <c r="F56" s="384"/>
      <c r="G56" s="384"/>
      <c r="H56" s="384"/>
      <c r="I56" s="384"/>
      <c r="J56" s="384"/>
      <c r="K56" s="54"/>
      <c r="L56" s="54"/>
      <c r="M56" s="54"/>
      <c r="N56" s="54"/>
      <c r="O56" s="54"/>
      <c r="P56" s="54"/>
      <c r="Q56" s="54"/>
      <c r="R56" s="22"/>
    </row>
    <row r="57" spans="1:18" ht="4" customHeight="1">
      <c r="A57" s="57"/>
      <c r="B57" s="94"/>
      <c r="C57" s="94"/>
      <c r="D57" s="384"/>
      <c r="E57" s="384"/>
      <c r="F57" s="384"/>
      <c r="G57" s="384"/>
      <c r="H57" s="384"/>
      <c r="I57" s="384"/>
      <c r="J57" s="384"/>
      <c r="K57" s="54"/>
      <c r="L57" s="54"/>
      <c r="M57" s="54"/>
      <c r="N57" s="54"/>
      <c r="O57" s="54"/>
      <c r="P57" s="54"/>
      <c r="Q57" s="54"/>
      <c r="R57" s="22"/>
    </row>
    <row r="58" spans="1:18" ht="18.75" customHeight="1">
      <c r="A58" s="39"/>
      <c r="B58" s="1214"/>
      <c r="C58" s="1214"/>
      <c r="D58" s="1214"/>
      <c r="E58" s="1214"/>
      <c r="F58" s="1214"/>
      <c r="G58" s="1214"/>
      <c r="H58" s="1214"/>
      <c r="I58" s="1214"/>
      <c r="J58" s="1214"/>
      <c r="K58" s="1214"/>
      <c r="L58" s="1214"/>
      <c r="M58" s="1214"/>
      <c r="N58" s="1214"/>
      <c r="O58" s="331"/>
      <c r="P58" s="331"/>
      <c r="Q58" s="331"/>
      <c r="R58" s="22"/>
    </row>
    <row r="59" spans="1:18" ht="18" customHeight="1">
      <c r="A59" s="39"/>
      <c r="B59" s="1205"/>
      <c r="C59" s="1205"/>
      <c r="D59" s="1205"/>
      <c r="E59" s="1205"/>
      <c r="F59" s="1205"/>
      <c r="G59" s="1205"/>
      <c r="H59" s="1205"/>
      <c r="I59" s="1205"/>
      <c r="J59" s="1205"/>
      <c r="K59" s="1205"/>
      <c r="L59" s="1205"/>
      <c r="M59" s="1205"/>
      <c r="N59" s="1205"/>
      <c r="O59" s="331"/>
      <c r="P59" s="331"/>
      <c r="Q59" s="331"/>
      <c r="R59" s="22"/>
    </row>
    <row r="60" spans="1:18" ht="17.25" customHeight="1">
      <c r="A60" s="39"/>
      <c r="B60" s="1205"/>
      <c r="C60" s="1205"/>
      <c r="D60" s="1205"/>
      <c r="E60" s="1205"/>
      <c r="F60" s="1205"/>
      <c r="G60" s="1205"/>
      <c r="H60" s="1205"/>
      <c r="I60" s="1205"/>
      <c r="J60" s="1205"/>
      <c r="K60" s="1205"/>
      <c r="L60" s="1205"/>
      <c r="M60" s="1205"/>
      <c r="N60" s="1205"/>
      <c r="O60" s="331"/>
      <c r="P60" s="331"/>
      <c r="Q60" s="331"/>
      <c r="R60" s="22"/>
    </row>
    <row r="61" spans="1:18">
      <c r="A61" s="22"/>
      <c r="B61" s="22"/>
      <c r="C61" s="22"/>
      <c r="D61" s="51"/>
      <c r="E61" s="51"/>
      <c r="F61" s="51"/>
      <c r="G61" s="51"/>
      <c r="H61" s="51"/>
      <c r="I61" s="51"/>
      <c r="J61" s="51"/>
      <c r="K61" s="22"/>
      <c r="L61" s="22"/>
      <c r="M61" s="22"/>
      <c r="N61" s="22"/>
      <c r="O61" s="22"/>
      <c r="P61" s="22"/>
      <c r="Q61" s="22"/>
      <c r="R61" s="22"/>
    </row>
  </sheetData>
  <sheetProtection password="998A" sheet="1" objects="1" scenarios="1"/>
  <mergeCells count="42">
    <mergeCell ref="B6:N6"/>
    <mergeCell ref="B1:G1"/>
    <mergeCell ref="D3:D4"/>
    <mergeCell ref="I1:M1"/>
    <mergeCell ref="I2:M2"/>
    <mergeCell ref="I3:M3"/>
    <mergeCell ref="E8:K8"/>
    <mergeCell ref="E17:K17"/>
    <mergeCell ref="E9:N9"/>
    <mergeCell ref="E11:N11"/>
    <mergeCell ref="F13:N13"/>
    <mergeCell ref="F15:N15"/>
    <mergeCell ref="E30:N30"/>
    <mergeCell ref="G37:H37"/>
    <mergeCell ref="G43:H43"/>
    <mergeCell ref="J43:N43"/>
    <mergeCell ref="E18:N18"/>
    <mergeCell ref="E20:F20"/>
    <mergeCell ref="G20:N20"/>
    <mergeCell ref="E38:G38"/>
    <mergeCell ref="F36:N36"/>
    <mergeCell ref="H38:N38"/>
    <mergeCell ref="H34:N34"/>
    <mergeCell ref="E22:N22"/>
    <mergeCell ref="F24:N24"/>
    <mergeCell ref="F26:N26"/>
    <mergeCell ref="D52:N52"/>
    <mergeCell ref="B60:N60"/>
    <mergeCell ref="F32:I32"/>
    <mergeCell ref="J32:N32"/>
    <mergeCell ref="D47:N47"/>
    <mergeCell ref="D48:N48"/>
    <mergeCell ref="H49:N49"/>
    <mergeCell ref="D51:N51"/>
    <mergeCell ref="H45:N45"/>
    <mergeCell ref="D53:N53"/>
    <mergeCell ref="E54:N54"/>
    <mergeCell ref="H40:N40"/>
    <mergeCell ref="E42:N42"/>
    <mergeCell ref="B58:N58"/>
    <mergeCell ref="B59:N59"/>
    <mergeCell ref="G44:N44"/>
  </mergeCells>
  <pageMargins left="0.59055118110236227" right="0.59055118110236227" top="0.78740157480314965" bottom="0.39370078740157483" header="0.39370078740157483" footer="0.31496062992125984"/>
  <pageSetup paperSize="9" scale="90" orientation="portrait" r:id="rId1"/>
  <headerFooter alignWithMargins="0"/>
  <colBreaks count="1" manualBreakCount="1">
    <brk id="14" max="6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S63"/>
  <sheetViews>
    <sheetView showGridLines="0" zoomScaleNormal="100" zoomScaleSheetLayoutView="100" workbookViewId="0">
      <selection activeCell="C6" sqref="C6:Q6"/>
    </sheetView>
  </sheetViews>
  <sheetFormatPr baseColWidth="10" defaultRowHeight="12.5"/>
  <cols>
    <col min="1" max="1" width="4.1796875" customWidth="1"/>
    <col min="2" max="2" width="4" customWidth="1"/>
    <col min="3" max="3" width="2.81640625" customWidth="1"/>
    <col min="4" max="4" width="12.453125" customWidth="1"/>
    <col min="5" max="5" width="3" customWidth="1"/>
    <col min="6" max="6" width="13.54296875" customWidth="1"/>
    <col min="7" max="7" width="3" customWidth="1"/>
    <col min="8" max="8" width="4.54296875" customWidth="1"/>
    <col min="9" max="9" width="11.54296875" customWidth="1"/>
    <col min="10" max="11" width="4.453125" customWidth="1"/>
    <col min="12" max="12" width="9.1796875" customWidth="1"/>
    <col min="13" max="13" width="4.453125" customWidth="1"/>
    <col min="14" max="14" width="12.453125" customWidth="1"/>
    <col min="15" max="15" width="4.1796875" customWidth="1"/>
    <col min="16" max="16" width="11.453125" customWidth="1"/>
    <col min="17" max="17" width="4.54296875" customWidth="1"/>
    <col min="18" max="18" width="1.26953125" customWidth="1"/>
    <col min="19" max="19" width="1.81640625" customWidth="1"/>
  </cols>
  <sheetData>
    <row r="1" spans="1:19" ht="6" customHeight="1">
      <c r="A1" s="22"/>
      <c r="B1" s="22"/>
      <c r="C1" s="22"/>
      <c r="D1" s="22"/>
      <c r="E1" s="22"/>
      <c r="F1" s="22"/>
      <c r="G1" s="22"/>
      <c r="H1" s="22"/>
      <c r="I1" s="22"/>
      <c r="J1" s="22"/>
      <c r="K1" s="22"/>
      <c r="L1" s="22"/>
      <c r="M1" s="22"/>
      <c r="N1" s="22"/>
      <c r="O1" s="22"/>
      <c r="P1" s="22"/>
      <c r="Q1" s="22"/>
      <c r="R1" s="22"/>
      <c r="S1" s="22"/>
    </row>
    <row r="2" spans="1:19" ht="20.25" customHeight="1">
      <c r="A2" s="22"/>
      <c r="B2" s="986" t="s">
        <v>36</v>
      </c>
      <c r="C2" s="1312"/>
      <c r="D2" s="1312"/>
      <c r="E2" s="1312"/>
      <c r="F2" s="541" t="str">
        <f>IF(ISBLANK('VR 1'!H1)," ",'VR 1'!H1)</f>
        <v xml:space="preserve"> </v>
      </c>
      <c r="G2" s="22"/>
      <c r="H2" s="22"/>
      <c r="I2" s="22"/>
      <c r="J2" s="58"/>
      <c r="K2" s="58"/>
      <c r="L2" s="58"/>
      <c r="M2" s="58"/>
      <c r="N2" s="58"/>
      <c r="O2" s="58"/>
      <c r="P2" s="1283" t="s">
        <v>21</v>
      </c>
      <c r="Q2" s="989"/>
      <c r="R2" s="362"/>
      <c r="S2" s="361"/>
    </row>
    <row r="3" spans="1:19" ht="14">
      <c r="A3" s="22"/>
      <c r="B3" s="22"/>
      <c r="C3" s="22"/>
      <c r="D3" s="22"/>
      <c r="E3" s="22"/>
      <c r="F3" s="22"/>
      <c r="G3" s="22"/>
      <c r="H3" s="22"/>
      <c r="I3" s="22"/>
      <c r="J3" s="22"/>
      <c r="K3" s="22"/>
      <c r="L3" s="22"/>
      <c r="M3" s="22"/>
      <c r="N3" s="22"/>
      <c r="O3" s="22"/>
      <c r="P3" s="1284" t="s">
        <v>22</v>
      </c>
      <c r="Q3" s="1285"/>
      <c r="R3" s="363"/>
      <c r="S3" s="113"/>
    </row>
    <row r="4" spans="1:19" ht="15" customHeight="1">
      <c r="A4" s="22"/>
      <c r="B4" s="354" t="s">
        <v>978</v>
      </c>
      <c r="C4" s="354"/>
      <c r="D4" s="354"/>
      <c r="E4" s="354"/>
      <c r="F4" s="334"/>
      <c r="G4" s="334"/>
      <c r="H4" s="334"/>
      <c r="I4" s="22"/>
      <c r="J4" s="22"/>
      <c r="K4" s="22"/>
      <c r="L4" s="22"/>
      <c r="M4" s="22"/>
      <c r="N4" s="22"/>
      <c r="O4" s="22"/>
      <c r="P4" s="22"/>
      <c r="Q4" s="22"/>
      <c r="R4" s="22"/>
      <c r="S4" s="22"/>
    </row>
    <row r="5" spans="1:19" ht="5.15" customHeight="1">
      <c r="A5" s="22"/>
      <c r="B5" s="60"/>
      <c r="C5" s="60"/>
      <c r="D5" s="60"/>
      <c r="E5" s="331"/>
      <c r="F5" s="331"/>
      <c r="G5" s="331"/>
      <c r="H5" s="331"/>
      <c r="I5" s="22"/>
      <c r="J5" s="22"/>
      <c r="K5" s="22"/>
      <c r="L5" s="22"/>
      <c r="M5" s="22"/>
      <c r="N5" s="22"/>
      <c r="O5" s="22"/>
      <c r="P5" s="22"/>
      <c r="Q5" s="22"/>
      <c r="R5" s="22"/>
      <c r="S5" s="22"/>
    </row>
    <row r="6" spans="1:19" ht="16.5" customHeight="1">
      <c r="A6" s="22"/>
      <c r="B6" s="22"/>
      <c r="C6" s="730"/>
      <c r="D6" s="730"/>
      <c r="E6" s="730"/>
      <c r="F6" s="730"/>
      <c r="G6" s="730"/>
      <c r="H6" s="730"/>
      <c r="I6" s="730"/>
      <c r="J6" s="730"/>
      <c r="K6" s="730"/>
      <c r="L6" s="730"/>
      <c r="M6" s="730"/>
      <c r="N6" s="730"/>
      <c r="O6" s="730"/>
      <c r="P6" s="730"/>
      <c r="Q6" s="730"/>
      <c r="R6" s="271"/>
      <c r="S6" s="22"/>
    </row>
    <row r="7" spans="1:19" ht="16.5" customHeight="1">
      <c r="A7" s="22"/>
      <c r="B7" s="22"/>
      <c r="C7" s="731"/>
      <c r="D7" s="731"/>
      <c r="E7" s="731"/>
      <c r="F7" s="731"/>
      <c r="G7" s="731"/>
      <c r="H7" s="731"/>
      <c r="I7" s="731"/>
      <c r="J7" s="731"/>
      <c r="K7" s="731"/>
      <c r="L7" s="731"/>
      <c r="M7" s="731"/>
      <c r="N7" s="731"/>
      <c r="O7" s="731"/>
      <c r="P7" s="731"/>
      <c r="Q7" s="731"/>
      <c r="R7" s="271"/>
      <c r="S7" s="22"/>
    </row>
    <row r="8" spans="1:19" ht="16.5" customHeight="1">
      <c r="A8" s="22"/>
      <c r="B8" s="22"/>
      <c r="C8" s="731"/>
      <c r="D8" s="731"/>
      <c r="E8" s="731"/>
      <c r="F8" s="731"/>
      <c r="G8" s="731"/>
      <c r="H8" s="731"/>
      <c r="I8" s="731"/>
      <c r="J8" s="731"/>
      <c r="K8" s="731"/>
      <c r="L8" s="731"/>
      <c r="M8" s="731"/>
      <c r="N8" s="731"/>
      <c r="O8" s="731"/>
      <c r="P8" s="731"/>
      <c r="Q8" s="731"/>
      <c r="R8" s="271"/>
      <c r="S8" s="22"/>
    </row>
    <row r="9" spans="1:19" ht="32.25" customHeight="1">
      <c r="A9" s="22"/>
      <c r="B9" s="22"/>
      <c r="C9" s="1315" t="s">
        <v>1020</v>
      </c>
      <c r="D9" s="1315"/>
      <c r="E9" s="1315"/>
      <c r="F9" s="1315"/>
      <c r="G9" s="1315"/>
      <c r="H9" s="1315"/>
      <c r="I9" s="1315"/>
      <c r="J9" s="1315"/>
      <c r="K9" s="1315"/>
      <c r="L9" s="1315"/>
      <c r="M9" s="1315"/>
      <c r="N9" s="1315"/>
      <c r="O9" s="1315"/>
      <c r="P9" s="1315"/>
      <c r="Q9" s="1315"/>
      <c r="R9" s="360"/>
      <c r="S9" s="22"/>
    </row>
    <row r="10" spans="1:19" ht="14.5" customHeight="1">
      <c r="A10" s="22"/>
      <c r="B10" s="22"/>
      <c r="C10" s="22"/>
      <c r="D10" s="22"/>
      <c r="E10" s="484"/>
      <c r="F10" s="484"/>
      <c r="G10" s="484"/>
      <c r="H10" s="484"/>
      <c r="I10" s="484"/>
      <c r="J10" s="484"/>
      <c r="K10" s="484"/>
      <c r="L10" s="484"/>
      <c r="M10" s="484"/>
      <c r="N10" s="484"/>
      <c r="O10" s="484"/>
      <c r="P10" s="484"/>
      <c r="Q10" s="484"/>
      <c r="R10" s="22"/>
      <c r="S10" s="22"/>
    </row>
    <row r="11" spans="1:19" ht="16.5" customHeight="1">
      <c r="A11" s="22"/>
      <c r="B11" s="774" t="s">
        <v>1047</v>
      </c>
      <c r="C11" s="774"/>
      <c r="D11" s="774"/>
      <c r="E11" s="774"/>
      <c r="F11" s="774"/>
      <c r="G11" s="774"/>
      <c r="H11" s="774"/>
      <c r="I11" s="774"/>
      <c r="J11" s="774"/>
      <c r="K11" s="774"/>
      <c r="L11" s="774"/>
      <c r="M11" s="774"/>
      <c r="N11" s="774"/>
      <c r="O11" s="774"/>
      <c r="P11" s="774"/>
      <c r="Q11" s="469"/>
      <c r="R11" s="22"/>
      <c r="S11" s="22"/>
    </row>
    <row r="12" spans="1:19" ht="5.15" customHeight="1">
      <c r="A12" s="22"/>
      <c r="B12" s="469"/>
      <c r="C12" s="469"/>
      <c r="D12" s="469"/>
      <c r="E12" s="469"/>
      <c r="F12" s="469"/>
      <c r="G12" s="469"/>
      <c r="H12" s="469"/>
      <c r="I12" s="469"/>
      <c r="J12" s="469"/>
      <c r="K12" s="469"/>
      <c r="L12" s="469"/>
      <c r="M12" s="469"/>
      <c r="N12" s="469"/>
      <c r="O12" s="469"/>
      <c r="P12" s="469"/>
      <c r="Q12" s="469"/>
      <c r="R12" s="22"/>
      <c r="S12" s="22"/>
    </row>
    <row r="13" spans="1:19" ht="14.5" customHeight="1">
      <c r="A13" s="22"/>
      <c r="B13" s="60"/>
      <c r="C13" s="781" t="s">
        <v>980</v>
      </c>
      <c r="D13" s="781"/>
      <c r="E13" s="781"/>
      <c r="F13" s="781"/>
      <c r="G13" s="781"/>
      <c r="H13" s="781"/>
      <c r="I13" s="781"/>
      <c r="J13" s="781"/>
      <c r="K13" s="781"/>
      <c r="L13" s="781"/>
      <c r="M13" s="781"/>
      <c r="N13" s="781"/>
      <c r="O13" s="781"/>
      <c r="P13" s="781"/>
      <c r="Q13" s="456"/>
      <c r="R13" s="22"/>
      <c r="S13" s="22"/>
    </row>
    <row r="14" spans="1:19" ht="14.5" customHeight="1">
      <c r="A14" s="22"/>
      <c r="B14" s="60"/>
      <c r="C14" s="781" t="s">
        <v>979</v>
      </c>
      <c r="D14" s="781"/>
      <c r="E14" s="781"/>
      <c r="F14" s="781"/>
      <c r="G14" s="781"/>
      <c r="H14" s="781"/>
      <c r="I14" s="781"/>
      <c r="J14" s="781"/>
      <c r="K14" s="781"/>
      <c r="L14" s="781"/>
      <c r="M14" s="781"/>
      <c r="N14" s="781"/>
      <c r="O14" s="781"/>
      <c r="P14" s="781"/>
      <c r="Q14" s="456"/>
      <c r="R14" s="22"/>
      <c r="S14" s="22"/>
    </row>
    <row r="15" spans="1:19" ht="3" customHeight="1">
      <c r="A15" s="22"/>
      <c r="B15" s="60"/>
      <c r="C15" s="60"/>
      <c r="D15" s="60"/>
      <c r="E15" s="331"/>
      <c r="F15" s="331"/>
      <c r="G15" s="331"/>
      <c r="H15" s="331"/>
      <c r="I15" s="22"/>
      <c r="J15" s="332"/>
      <c r="K15" s="332"/>
      <c r="L15" s="616"/>
      <c r="M15" s="616"/>
      <c r="N15" s="616"/>
      <c r="O15" s="22"/>
      <c r="P15" s="22"/>
      <c r="Q15" s="22"/>
      <c r="R15" s="22"/>
      <c r="S15" s="22"/>
    </row>
    <row r="16" spans="1:19" ht="16.5" customHeight="1">
      <c r="A16" s="22"/>
      <c r="B16" s="22"/>
      <c r="C16" s="22"/>
      <c r="D16" s="1238" t="s">
        <v>29</v>
      </c>
      <c r="E16" s="1238"/>
      <c r="F16" s="1238"/>
      <c r="G16" s="1238"/>
      <c r="H16" s="1238"/>
      <c r="I16" s="1238"/>
      <c r="J16" s="1238"/>
      <c r="K16" s="1238"/>
      <c r="L16" s="1243"/>
      <c r="M16" s="1243"/>
      <c r="N16" s="1314" t="s">
        <v>945</v>
      </c>
      <c r="O16" s="1314"/>
      <c r="P16" s="22"/>
      <c r="Q16" s="22"/>
      <c r="R16" s="22"/>
      <c r="S16" s="22"/>
    </row>
    <row r="17" spans="1:19" ht="16.5" customHeight="1">
      <c r="A17" s="22"/>
      <c r="B17" s="22"/>
      <c r="C17" s="22"/>
      <c r="D17" s="1238" t="s">
        <v>981</v>
      </c>
      <c r="E17" s="1238"/>
      <c r="F17" s="1238"/>
      <c r="G17" s="1238"/>
      <c r="H17" s="1238"/>
      <c r="I17" s="1238"/>
      <c r="J17" s="1238"/>
      <c r="K17" s="1238"/>
      <c r="L17" s="1241"/>
      <c r="M17" s="1241"/>
      <c r="N17" s="1314" t="s">
        <v>945</v>
      </c>
      <c r="O17" s="1314"/>
      <c r="P17" s="22"/>
      <c r="Q17" s="22"/>
      <c r="R17" s="22"/>
      <c r="S17" s="22"/>
    </row>
    <row r="18" spans="1:19" ht="16.5" customHeight="1">
      <c r="A18" s="22"/>
      <c r="B18" s="22"/>
      <c r="C18" s="22"/>
      <c r="D18" s="1240" t="s">
        <v>992</v>
      </c>
      <c r="E18" s="1240"/>
      <c r="F18" s="1240"/>
      <c r="G18" s="1240"/>
      <c r="H18" s="1240"/>
      <c r="I18" s="1240"/>
      <c r="J18" s="1240"/>
      <c r="K18" s="1240"/>
      <c r="L18" s="22"/>
      <c r="M18" s="22"/>
      <c r="N18" s="371"/>
      <c r="O18" s="371"/>
      <c r="P18" s="333"/>
      <c r="Q18" s="333"/>
      <c r="R18" s="22"/>
      <c r="S18" s="22"/>
    </row>
    <row r="19" spans="1:19" ht="16.5" customHeight="1">
      <c r="A19" s="22"/>
      <c r="B19" s="22"/>
      <c r="C19" s="22"/>
      <c r="D19" s="1240"/>
      <c r="E19" s="1240"/>
      <c r="F19" s="1240"/>
      <c r="G19" s="1240"/>
      <c r="H19" s="1240"/>
      <c r="I19" s="1240"/>
      <c r="J19" s="1240"/>
      <c r="K19" s="1240"/>
      <c r="L19" s="1243"/>
      <c r="M19" s="1243"/>
      <c r="N19" s="1314" t="s">
        <v>945</v>
      </c>
      <c r="O19" s="1314"/>
      <c r="P19" s="333"/>
      <c r="Q19" s="333"/>
      <c r="R19" s="22"/>
      <c r="S19" s="22"/>
    </row>
    <row r="20" spans="1:19" ht="13.5" customHeight="1">
      <c r="A20" s="22"/>
      <c r="B20" s="22"/>
      <c r="C20" s="22"/>
      <c r="D20" s="22"/>
      <c r="E20" s="477"/>
      <c r="F20" s="1282" t="s">
        <v>982</v>
      </c>
      <c r="G20" s="1282"/>
      <c r="H20" s="1282"/>
      <c r="I20" s="1282"/>
      <c r="J20" s="1282"/>
      <c r="K20" s="1282"/>
      <c r="L20" s="333"/>
      <c r="M20" s="333"/>
      <c r="N20" s="352"/>
      <c r="O20" s="352"/>
      <c r="P20" s="333"/>
      <c r="Q20" s="333"/>
      <c r="R20" s="22"/>
      <c r="S20" s="22"/>
    </row>
    <row r="21" spans="1:19" ht="16.5" customHeight="1">
      <c r="A21" s="22"/>
      <c r="B21" s="22"/>
      <c r="C21" s="22"/>
      <c r="D21" s="22"/>
      <c r="E21" s="477"/>
      <c r="F21" s="477"/>
      <c r="G21" s="477"/>
      <c r="H21" s="477"/>
      <c r="I21" s="477"/>
      <c r="J21" s="477"/>
      <c r="K21" s="477"/>
      <c r="L21" s="333"/>
      <c r="M21" s="333"/>
      <c r="N21" s="333"/>
      <c r="O21" s="333"/>
      <c r="P21" s="333"/>
      <c r="Q21" s="333"/>
      <c r="R21" s="22"/>
      <c r="S21" s="22"/>
    </row>
    <row r="22" spans="1:19" ht="17.25" customHeight="1">
      <c r="A22" s="22"/>
      <c r="B22" s="774" t="s">
        <v>998</v>
      </c>
      <c r="C22" s="774"/>
      <c r="D22" s="774"/>
      <c r="E22" s="774"/>
      <c r="F22" s="774"/>
      <c r="G22" s="774"/>
      <c r="H22" s="774"/>
      <c r="I22" s="774"/>
      <c r="J22" s="774"/>
      <c r="K22" s="774"/>
      <c r="L22" s="774"/>
      <c r="M22" s="774"/>
      <c r="N22" s="774"/>
      <c r="O22" s="774"/>
      <c r="P22" s="774"/>
      <c r="Q22" s="774"/>
      <c r="R22" s="774"/>
      <c r="S22" s="22"/>
    </row>
    <row r="23" spans="1:19" ht="17.25" customHeight="1">
      <c r="A23" s="22"/>
      <c r="B23" s="357" t="s">
        <v>993</v>
      </c>
      <c r="C23" s="774" t="s">
        <v>1006</v>
      </c>
      <c r="D23" s="774"/>
      <c r="E23" s="774"/>
      <c r="F23" s="774"/>
      <c r="G23" s="774"/>
      <c r="H23" s="774"/>
      <c r="I23" s="774"/>
      <c r="J23" s="774"/>
      <c r="K23" s="774"/>
      <c r="L23" s="774"/>
      <c r="M23" s="774"/>
      <c r="N23" s="774"/>
      <c r="O23" s="774"/>
      <c r="P23" s="774"/>
      <c r="Q23" s="774"/>
      <c r="R23" s="94"/>
      <c r="S23" s="22"/>
    </row>
    <row r="24" spans="1:19" ht="3.75" customHeight="1">
      <c r="A24" s="22"/>
      <c r="B24" s="31"/>
      <c r="C24" s="31"/>
      <c r="D24" s="31"/>
      <c r="E24" s="1307"/>
      <c r="F24" s="1307"/>
      <c r="G24" s="1307"/>
      <c r="H24" s="1307"/>
      <c r="I24" s="1307"/>
      <c r="J24" s="1307"/>
      <c r="K24" s="1307"/>
      <c r="L24" s="1307"/>
      <c r="M24" s="1307"/>
      <c r="N24" s="1307"/>
      <c r="O24" s="1307"/>
      <c r="P24" s="22"/>
      <c r="Q24" s="22"/>
      <c r="R24" s="22"/>
      <c r="S24" s="22"/>
    </row>
    <row r="25" spans="1:19" ht="17.25" customHeight="1">
      <c r="A25" s="22"/>
      <c r="B25" s="22"/>
      <c r="C25" s="22"/>
      <c r="D25" s="1238" t="s">
        <v>1121</v>
      </c>
      <c r="E25" s="1238"/>
      <c r="F25" s="1238"/>
      <c r="G25" s="1238"/>
      <c r="H25" s="1238"/>
      <c r="I25" s="1238"/>
      <c r="J25" s="1238"/>
      <c r="K25" s="1238"/>
      <c r="L25" s="1238"/>
      <c r="M25" s="1243"/>
      <c r="N25" s="1243"/>
      <c r="O25" s="1313" t="s">
        <v>1030</v>
      </c>
      <c r="P25" s="1313"/>
      <c r="Q25" s="617"/>
      <c r="R25" s="617"/>
      <c r="S25" s="22"/>
    </row>
    <row r="26" spans="1:19" ht="17.25" customHeight="1">
      <c r="A26" s="22"/>
      <c r="B26" s="22"/>
      <c r="C26" s="22"/>
      <c r="D26" s="1239" t="s">
        <v>30</v>
      </c>
      <c r="E26" s="1239"/>
      <c r="F26" s="1239"/>
      <c r="G26" s="1239"/>
      <c r="H26" s="1239"/>
      <c r="I26" s="1239"/>
      <c r="J26" s="1239"/>
      <c r="K26" s="1239"/>
      <c r="L26" s="1239"/>
      <c r="M26" s="1293"/>
      <c r="N26" s="1294"/>
      <c r="O26" s="1294"/>
      <c r="P26" s="1294"/>
      <c r="Q26" s="470"/>
      <c r="R26" s="251"/>
      <c r="S26" s="22"/>
    </row>
    <row r="27" spans="1:19" ht="17.25" customHeight="1">
      <c r="A27" s="22"/>
      <c r="B27" s="22"/>
      <c r="C27" s="22"/>
      <c r="D27" s="1238" t="s">
        <v>995</v>
      </c>
      <c r="E27" s="1238"/>
      <c r="F27" s="1238"/>
      <c r="G27" s="1238"/>
      <c r="H27" s="1238"/>
      <c r="I27" s="1238"/>
      <c r="J27" s="1238"/>
      <c r="K27" s="1238"/>
      <c r="L27" s="1238"/>
      <c r="M27" s="1295"/>
      <c r="N27" s="1295"/>
      <c r="O27" s="470" t="s">
        <v>990</v>
      </c>
      <c r="P27" s="22"/>
      <c r="Q27" s="22"/>
      <c r="R27" s="22"/>
      <c r="S27" s="22"/>
    </row>
    <row r="28" spans="1:19" ht="8.25" customHeight="1">
      <c r="A28" s="22"/>
      <c r="B28" s="22"/>
      <c r="C28" s="22"/>
      <c r="D28" s="22"/>
      <c r="E28" s="478"/>
      <c r="F28" s="478"/>
      <c r="G28" s="478"/>
      <c r="H28" s="478"/>
      <c r="I28" s="478"/>
      <c r="J28" s="478"/>
      <c r="K28" s="478"/>
      <c r="L28" s="470"/>
      <c r="M28" s="470"/>
      <c r="N28" s="470"/>
      <c r="O28" s="470"/>
      <c r="P28" s="22"/>
      <c r="Q28" s="22"/>
      <c r="R28" s="22"/>
      <c r="S28" s="22"/>
    </row>
    <row r="29" spans="1:19" ht="16.5" customHeight="1">
      <c r="A29" s="22"/>
      <c r="B29" s="22"/>
      <c r="C29" s="613"/>
      <c r="D29" s="1296" t="s">
        <v>994</v>
      </c>
      <c r="E29" s="1297"/>
      <c r="F29" s="1297"/>
      <c r="G29" s="1297"/>
      <c r="H29" s="1297"/>
      <c r="I29" s="1297"/>
      <c r="J29" s="1297"/>
      <c r="K29" s="1297"/>
      <c r="L29" s="1297"/>
      <c r="M29" s="1297"/>
      <c r="N29" s="1297"/>
      <c r="O29" s="1297"/>
      <c r="P29" s="1297"/>
      <c r="Q29" s="1297"/>
      <c r="R29" s="94"/>
      <c r="S29" s="22"/>
    </row>
    <row r="30" spans="1:19" ht="16.5" customHeight="1">
      <c r="A30" s="22"/>
      <c r="B30" s="22"/>
      <c r="C30" s="22"/>
      <c r="D30" s="1240" t="s">
        <v>1048</v>
      </c>
      <c r="E30" s="1240"/>
      <c r="F30" s="1240"/>
      <c r="G30" s="1240"/>
      <c r="H30" s="1240"/>
      <c r="I30" s="1240"/>
      <c r="J30" s="1240"/>
      <c r="K30" s="1240"/>
      <c r="L30" s="1240"/>
      <c r="M30" s="1300"/>
      <c r="N30" s="1300"/>
      <c r="O30" s="470" t="s">
        <v>990</v>
      </c>
      <c r="P30" s="22"/>
      <c r="Q30" s="22"/>
      <c r="R30" s="22"/>
      <c r="S30" s="22"/>
    </row>
    <row r="31" spans="1:19" ht="16.5" customHeight="1">
      <c r="A31" s="22"/>
      <c r="B31" s="22"/>
      <c r="C31" s="22"/>
      <c r="D31" s="1309" t="s">
        <v>996</v>
      </c>
      <c r="E31" s="1309"/>
      <c r="F31" s="1309"/>
      <c r="G31" s="1309"/>
      <c r="H31" s="1309"/>
      <c r="I31" s="1309"/>
      <c r="J31" s="1309"/>
      <c r="K31" s="1309"/>
      <c r="L31" s="1309"/>
      <c r="M31" s="470"/>
      <c r="N31" s="470"/>
      <c r="O31" s="470"/>
      <c r="P31" s="22"/>
      <c r="Q31" s="22"/>
      <c r="R31" s="22"/>
      <c r="S31" s="22"/>
    </row>
    <row r="32" spans="1:19" ht="10.5" customHeight="1">
      <c r="A32" s="22"/>
      <c r="B32" s="22"/>
      <c r="C32" s="22"/>
      <c r="D32" s="22"/>
      <c r="E32" s="479"/>
      <c r="F32" s="479"/>
      <c r="G32" s="479"/>
      <c r="H32" s="479"/>
      <c r="I32" s="479"/>
      <c r="J32" s="479"/>
      <c r="K32" s="479"/>
      <c r="L32" s="479"/>
      <c r="M32" s="470"/>
      <c r="N32" s="470"/>
      <c r="O32" s="470"/>
      <c r="P32" s="22"/>
      <c r="Q32" s="22"/>
      <c r="R32" s="22"/>
      <c r="S32" s="22"/>
    </row>
    <row r="33" spans="1:19" ht="15" customHeight="1">
      <c r="A33" s="22"/>
      <c r="B33" s="618"/>
      <c r="C33" s="613"/>
      <c r="D33" s="1310" t="s">
        <v>1004</v>
      </c>
      <c r="E33" s="1311"/>
      <c r="F33" s="1311"/>
      <c r="G33" s="1311"/>
      <c r="H33" s="1311"/>
      <c r="I33" s="1311"/>
      <c r="J33" s="1311"/>
      <c r="K33" s="1311"/>
      <c r="L33" s="1311"/>
      <c r="M33" s="1311"/>
      <c r="N33" s="1311"/>
      <c r="O33" s="1311"/>
      <c r="P33" s="1311"/>
      <c r="Q33" s="1311"/>
      <c r="R33" s="366"/>
      <c r="S33" s="356"/>
    </row>
    <row r="34" spans="1:19" ht="15" customHeight="1">
      <c r="A34" s="22"/>
      <c r="B34" s="618"/>
      <c r="C34" s="618"/>
      <c r="D34" s="1277" t="s">
        <v>1003</v>
      </c>
      <c r="E34" s="1277"/>
      <c r="F34" s="1277"/>
      <c r="G34" s="1277"/>
      <c r="H34" s="1277"/>
      <c r="I34" s="1277"/>
      <c r="J34" s="1277"/>
      <c r="K34" s="1277"/>
      <c r="L34" s="1277"/>
      <c r="M34" s="1243"/>
      <c r="N34" s="1243"/>
      <c r="O34" s="1313" t="s">
        <v>1030</v>
      </c>
      <c r="P34" s="1313"/>
      <c r="Q34" s="619"/>
      <c r="R34" s="366"/>
      <c r="S34" s="356"/>
    </row>
    <row r="35" spans="1:19" ht="15" customHeight="1">
      <c r="A35" s="22"/>
      <c r="B35" s="618"/>
      <c r="C35" s="619"/>
      <c r="D35" s="1277" t="s">
        <v>1002</v>
      </c>
      <c r="E35" s="1277"/>
      <c r="F35" s="1277"/>
      <c r="G35" s="1277"/>
      <c r="H35" s="1277"/>
      <c r="I35" s="1277"/>
      <c r="J35" s="1277"/>
      <c r="K35" s="1277"/>
      <c r="L35" s="1277"/>
      <c r="M35" s="1300"/>
      <c r="N35" s="1300"/>
      <c r="O35" s="470" t="s">
        <v>990</v>
      </c>
      <c r="P35" s="22"/>
      <c r="Q35" s="619"/>
      <c r="R35" s="366"/>
      <c r="S35" s="356"/>
    </row>
    <row r="36" spans="1:19" ht="12.75" customHeight="1" thickBot="1">
      <c r="A36" s="22"/>
      <c r="B36" s="22"/>
      <c r="C36" s="22"/>
      <c r="D36" s="22"/>
      <c r="E36" s="331"/>
      <c r="F36" s="331"/>
      <c r="G36" s="331"/>
      <c r="H36" s="331"/>
      <c r="I36" s="22"/>
      <c r="J36" s="22"/>
      <c r="K36" s="22"/>
      <c r="L36" s="43"/>
      <c r="M36" s="43"/>
      <c r="N36" s="43"/>
      <c r="O36" s="43"/>
      <c r="P36" s="61"/>
      <c r="Q36" s="61"/>
      <c r="R36" s="61"/>
      <c r="S36" s="22"/>
    </row>
    <row r="37" spans="1:19" ht="16.5" customHeight="1">
      <c r="A37" s="22"/>
      <c r="B37" s="1265" t="s">
        <v>983</v>
      </c>
      <c r="C37" s="1255"/>
      <c r="D37" s="1255"/>
      <c r="E37" s="1256"/>
      <c r="F37" s="1254" t="s">
        <v>997</v>
      </c>
      <c r="G37" s="1255"/>
      <c r="H37" s="1255"/>
      <c r="I37" s="1255"/>
      <c r="J37" s="1256"/>
      <c r="K37" s="1263" t="str">
        <f>IF(ISTEXT(C29),"voraussichtliche",IF(ISTEXT(C33),"erfolgte"," "))</f>
        <v xml:space="preserve"> </v>
      </c>
      <c r="L37" s="1264"/>
      <c r="M37" s="1264"/>
      <c r="N37" s="1264"/>
      <c r="O37" s="1264"/>
      <c r="P37" s="1263" t="str">
        <f>IF(ISTEXT(C29),"voraussichtl.",IF(ISTEXT(C33),"erfolgte"," "))</f>
        <v xml:space="preserve"> </v>
      </c>
      <c r="Q37" s="1308"/>
      <c r="R37" s="61"/>
      <c r="S37" s="22"/>
    </row>
    <row r="38" spans="1:19" ht="16.5" customHeight="1">
      <c r="A38" s="22"/>
      <c r="B38" s="1266"/>
      <c r="C38" s="1258"/>
      <c r="D38" s="1258"/>
      <c r="E38" s="1259"/>
      <c r="F38" s="1257"/>
      <c r="G38" s="1258"/>
      <c r="H38" s="1258"/>
      <c r="I38" s="1258"/>
      <c r="J38" s="1259"/>
      <c r="K38" s="1244" t="s">
        <v>999</v>
      </c>
      <c r="L38" s="1245"/>
      <c r="M38" s="1245"/>
      <c r="N38" s="1245"/>
      <c r="O38" s="1245"/>
      <c r="P38" s="1244" t="s">
        <v>1000</v>
      </c>
      <c r="Q38" s="1248"/>
      <c r="R38" s="61"/>
      <c r="S38" s="22"/>
    </row>
    <row r="39" spans="1:19" ht="14.25" customHeight="1">
      <c r="A39" s="22"/>
      <c r="B39" s="1266"/>
      <c r="C39" s="1258"/>
      <c r="D39" s="1258"/>
      <c r="E39" s="1259"/>
      <c r="F39" s="1260"/>
      <c r="G39" s="1261"/>
      <c r="H39" s="1261"/>
      <c r="I39" s="1261"/>
      <c r="J39" s="1262"/>
      <c r="K39" s="1246"/>
      <c r="L39" s="1247"/>
      <c r="M39" s="1247"/>
      <c r="N39" s="1247"/>
      <c r="O39" s="1247"/>
      <c r="P39" s="1244"/>
      <c r="Q39" s="1248"/>
      <c r="R39" s="1304"/>
      <c r="S39" s="106"/>
    </row>
    <row r="40" spans="1:19" ht="18" customHeight="1" thickBot="1">
      <c r="A40" s="22"/>
      <c r="B40" s="1267"/>
      <c r="C40" s="1268"/>
      <c r="D40" s="1268"/>
      <c r="E40" s="1269"/>
      <c r="F40" s="1305" t="s">
        <v>1019</v>
      </c>
      <c r="G40" s="1305"/>
      <c r="H40" s="1305"/>
      <c r="I40" s="1298" t="s">
        <v>1001</v>
      </c>
      <c r="J40" s="1306"/>
      <c r="K40" s="1290" t="s">
        <v>28</v>
      </c>
      <c r="L40" s="1291"/>
      <c r="M40" s="1292"/>
      <c r="N40" s="1298" t="s">
        <v>986</v>
      </c>
      <c r="O40" s="1299"/>
      <c r="P40" s="1249"/>
      <c r="Q40" s="1250"/>
      <c r="R40" s="1304"/>
      <c r="S40" s="106"/>
    </row>
    <row r="41" spans="1:19" ht="15" customHeight="1" thickTop="1">
      <c r="A41" s="22"/>
      <c r="B41" s="1301" t="s">
        <v>11</v>
      </c>
      <c r="C41" s="1302"/>
      <c r="D41" s="1302"/>
      <c r="E41" s="1303"/>
      <c r="F41" s="1279"/>
      <c r="G41" s="1280"/>
      <c r="H41" s="620" t="s">
        <v>988</v>
      </c>
      <c r="I41" s="355" t="str">
        <f>IF(ISBLANK(F41)," ",F41*$M$27/1000)</f>
        <v xml:space="preserve"> </v>
      </c>
      <c r="J41" s="621" t="s">
        <v>991</v>
      </c>
      <c r="K41" s="1286"/>
      <c r="L41" s="1287"/>
      <c r="M41" s="622" t="s">
        <v>988</v>
      </c>
      <c r="N41" s="355" t="str">
        <f>IF(ISBLANK(F41)," ",IF(ISTEXT($C$29),K41*$M$30/1000,K41*$M$35/1000))</f>
        <v xml:space="preserve"> </v>
      </c>
      <c r="O41" s="623" t="s">
        <v>991</v>
      </c>
      <c r="P41" s="367" t="str">
        <f>IF(ISBLANK(F41)," ",((I41-N41)/I41))</f>
        <v xml:space="preserve"> </v>
      </c>
      <c r="Q41" s="624" t="s">
        <v>991</v>
      </c>
      <c r="R41" s="366"/>
      <c r="S41" s="356"/>
    </row>
    <row r="42" spans="1:19" ht="15" customHeight="1">
      <c r="A42" s="22"/>
      <c r="B42" s="1270" t="s">
        <v>984</v>
      </c>
      <c r="C42" s="1271"/>
      <c r="D42" s="1271"/>
      <c r="E42" s="1272"/>
      <c r="F42" s="1234"/>
      <c r="G42" s="1235"/>
      <c r="H42" s="625" t="s">
        <v>988</v>
      </c>
      <c r="I42" s="626" t="str">
        <f>IF(ISBLANK(F42)," ",F42*$M$27/1000)</f>
        <v xml:space="preserve"> </v>
      </c>
      <c r="J42" s="621" t="s">
        <v>991</v>
      </c>
      <c r="K42" s="1288"/>
      <c r="L42" s="1289"/>
      <c r="M42" s="627" t="s">
        <v>988</v>
      </c>
      <c r="N42" s="355" t="str">
        <f>IF(ISBLANK(F42)," ",IF(ISTEXT($C$29),K42*$M$30/1000,K42*$M$35/1000))</f>
        <v xml:space="preserve"> </v>
      </c>
      <c r="O42" s="623" t="s">
        <v>991</v>
      </c>
      <c r="P42" s="358" t="str">
        <f t="shared" ref="P42:P45" si="0">IF(ISBLANK(F42)," ",((I42-N42)/I42))</f>
        <v xml:space="preserve"> </v>
      </c>
      <c r="Q42" s="624" t="s">
        <v>991</v>
      </c>
      <c r="R42" s="366"/>
      <c r="S42" s="356"/>
    </row>
    <row r="43" spans="1:19" ht="15" customHeight="1">
      <c r="A43" s="22"/>
      <c r="B43" s="1270" t="s">
        <v>985</v>
      </c>
      <c r="C43" s="1271"/>
      <c r="D43" s="1271"/>
      <c r="E43" s="1272"/>
      <c r="F43" s="1234"/>
      <c r="G43" s="1235"/>
      <c r="H43" s="625" t="s">
        <v>988</v>
      </c>
      <c r="I43" s="628" t="str">
        <f>IF(ISBLANK(F43)," ",F43*$M$27/1000)</f>
        <v xml:space="preserve"> </v>
      </c>
      <c r="J43" s="621" t="s">
        <v>991</v>
      </c>
      <c r="K43" s="1288"/>
      <c r="L43" s="1289"/>
      <c r="M43" s="627" t="s">
        <v>988</v>
      </c>
      <c r="N43" s="440" t="str">
        <f>IF(ISBLANK(F43)," ",IF(ISTEXT($C$29),K43*$M$30/1000,K43*$M$35/1000))</f>
        <v xml:space="preserve"> </v>
      </c>
      <c r="O43" s="623" t="s">
        <v>991</v>
      </c>
      <c r="P43" s="358" t="str">
        <f t="shared" si="0"/>
        <v xml:space="preserve"> </v>
      </c>
      <c r="Q43" s="624" t="s">
        <v>991</v>
      </c>
      <c r="R43" s="366"/>
      <c r="S43" s="356"/>
    </row>
    <row r="44" spans="1:19" ht="15" customHeight="1">
      <c r="A44" s="22"/>
      <c r="B44" s="1270" t="s">
        <v>987</v>
      </c>
      <c r="C44" s="1271"/>
      <c r="D44" s="1271"/>
      <c r="E44" s="1272"/>
      <c r="F44" s="1234"/>
      <c r="G44" s="1235"/>
      <c r="H44" s="629" t="s">
        <v>989</v>
      </c>
      <c r="I44" s="630" t="str">
        <f>IF(ISBLANK(F44)," ",F44*$M$27/1000000)</f>
        <v xml:space="preserve"> </v>
      </c>
      <c r="J44" s="621" t="s">
        <v>991</v>
      </c>
      <c r="K44" s="1273"/>
      <c r="L44" s="1274"/>
      <c r="M44" s="631" t="s">
        <v>989</v>
      </c>
      <c r="N44" s="441" t="str">
        <f>IF(ISBLANK(F44)," ",IF(ISTEXT($C$29),K44*$M$30/1000000,K44*$M$35/1000000))</f>
        <v xml:space="preserve"> </v>
      </c>
      <c r="O44" s="623" t="s">
        <v>991</v>
      </c>
      <c r="P44" s="358" t="str">
        <f t="shared" si="0"/>
        <v xml:space="preserve"> </v>
      </c>
      <c r="Q44" s="624" t="s">
        <v>991</v>
      </c>
      <c r="R44" s="366"/>
      <c r="S44" s="356"/>
    </row>
    <row r="45" spans="1:19" ht="15" customHeight="1" thickBot="1">
      <c r="A45" s="22"/>
      <c r="B45" s="632">
        <v>3</v>
      </c>
      <c r="C45" s="1251"/>
      <c r="D45" s="1252"/>
      <c r="E45" s="1253"/>
      <c r="F45" s="1236"/>
      <c r="G45" s="1237"/>
      <c r="H45" s="633" t="s">
        <v>989</v>
      </c>
      <c r="I45" s="439" t="str">
        <f>IF(ISBLANK(F45)," ",F45*$M$27/1000000)</f>
        <v xml:space="preserve"> </v>
      </c>
      <c r="J45" s="634" t="s">
        <v>991</v>
      </c>
      <c r="K45" s="1275"/>
      <c r="L45" s="1276"/>
      <c r="M45" s="635" t="s">
        <v>989</v>
      </c>
      <c r="N45" s="439" t="str">
        <f>IF(ISBLANK(F45)," ",IF(ISTEXT($C$29),K45*$M$30/1000000,K45*$M$35/1000000))</f>
        <v xml:space="preserve"> </v>
      </c>
      <c r="O45" s="636" t="s">
        <v>991</v>
      </c>
      <c r="P45" s="364" t="str">
        <f t="shared" si="0"/>
        <v xml:space="preserve"> </v>
      </c>
      <c r="Q45" s="637" t="s">
        <v>991</v>
      </c>
      <c r="R45" s="366" t="str">
        <f>IF(ISBLANK(F45)," ",((I45-P45)/I45))</f>
        <v xml:space="preserve"> </v>
      </c>
      <c r="S45" s="356"/>
    </row>
    <row r="46" spans="1:19" ht="15" customHeight="1">
      <c r="A46" s="22"/>
      <c r="B46" s="618"/>
      <c r="C46" s="618"/>
      <c r="D46" s="618"/>
      <c r="E46" s="618"/>
      <c r="F46" s="618"/>
      <c r="G46" s="618"/>
      <c r="H46" s="618"/>
      <c r="I46" s="618"/>
      <c r="J46" s="618"/>
      <c r="K46" s="618"/>
      <c r="L46" s="618"/>
      <c r="M46" s="638"/>
      <c r="N46" s="368"/>
      <c r="O46" s="639"/>
      <c r="P46" s="365"/>
      <c r="Q46" s="640"/>
      <c r="R46" s="366"/>
      <c r="S46" s="356"/>
    </row>
    <row r="47" spans="1:19" s="409" customFormat="1" ht="15" customHeight="1">
      <c r="A47" s="407"/>
      <c r="B47" s="641"/>
      <c r="C47" s="1316" t="s">
        <v>1050</v>
      </c>
      <c r="D47" s="1316"/>
      <c r="E47" s="1316"/>
      <c r="F47" s="1316"/>
      <c r="G47" s="1316"/>
      <c r="H47" s="1316"/>
      <c r="I47" s="1316"/>
      <c r="J47" s="1316"/>
      <c r="K47" s="1316"/>
      <c r="L47" s="1316"/>
      <c r="M47" s="1316"/>
      <c r="N47" s="1316"/>
      <c r="O47" s="1316"/>
      <c r="P47" s="1316"/>
      <c r="Q47" s="1316"/>
      <c r="R47" s="444"/>
      <c r="S47" s="445"/>
    </row>
    <row r="48" spans="1:19" s="409" customFormat="1" ht="6" customHeight="1">
      <c r="A48" s="407"/>
      <c r="B48" s="641"/>
      <c r="C48" s="642"/>
      <c r="D48" s="642"/>
      <c r="E48" s="642"/>
      <c r="F48" s="642"/>
      <c r="G48" s="642"/>
      <c r="H48" s="642"/>
      <c r="I48" s="642"/>
      <c r="J48" s="642"/>
      <c r="K48" s="642"/>
      <c r="L48" s="642"/>
      <c r="M48" s="642"/>
      <c r="N48" s="642"/>
      <c r="O48" s="642"/>
      <c r="P48" s="642"/>
      <c r="Q48" s="642"/>
      <c r="R48" s="444"/>
      <c r="S48" s="445"/>
    </row>
    <row r="49" spans="1:19" s="409" customFormat="1" ht="15" customHeight="1">
      <c r="A49" s="407"/>
      <c r="B49" s="641"/>
      <c r="C49" s="643" t="s">
        <v>1051</v>
      </c>
      <c r="D49" s="1317" t="s">
        <v>1052</v>
      </c>
      <c r="E49" s="1317"/>
      <c r="F49" s="1317"/>
      <c r="G49" s="1317"/>
      <c r="H49" s="1317"/>
      <c r="I49" s="1317"/>
      <c r="J49" s="1317"/>
      <c r="K49" s="1317"/>
      <c r="L49" s="1317"/>
      <c r="M49" s="1317"/>
      <c r="N49" s="1317"/>
      <c r="O49" s="1317"/>
      <c r="P49" s="1317"/>
      <c r="Q49" s="1317"/>
      <c r="R49" s="444"/>
      <c r="S49" s="445"/>
    </row>
    <row r="50" spans="1:19" s="409" customFormat="1" ht="16.5" customHeight="1">
      <c r="A50" s="407"/>
      <c r="B50" s="641"/>
      <c r="C50" s="644"/>
      <c r="D50" s="1317" t="s">
        <v>1053</v>
      </c>
      <c r="E50" s="1317"/>
      <c r="F50" s="1317"/>
      <c r="G50" s="1317"/>
      <c r="H50" s="1317"/>
      <c r="I50" s="1317"/>
      <c r="J50" s="1317"/>
      <c r="K50" s="1317"/>
      <c r="L50" s="1317"/>
      <c r="M50" s="1317"/>
      <c r="N50" s="1317"/>
      <c r="O50" s="1317"/>
      <c r="P50" s="1317"/>
      <c r="Q50" s="1317"/>
      <c r="R50" s="444"/>
      <c r="S50" s="445"/>
    </row>
    <row r="51" spans="1:19" s="409" customFormat="1" ht="4.5" customHeight="1">
      <c r="A51" s="407"/>
      <c r="B51" s="641"/>
      <c r="C51" s="645"/>
      <c r="D51" s="480"/>
      <c r="E51" s="480"/>
      <c r="F51" s="480"/>
      <c r="G51" s="480"/>
      <c r="H51" s="480"/>
      <c r="I51" s="480"/>
      <c r="J51" s="480"/>
      <c r="K51" s="480"/>
      <c r="L51" s="480"/>
      <c r="M51" s="480"/>
      <c r="N51" s="480"/>
      <c r="O51" s="480"/>
      <c r="P51" s="480"/>
      <c r="Q51" s="480"/>
      <c r="R51" s="444"/>
      <c r="S51" s="445"/>
    </row>
    <row r="52" spans="1:19" s="409" customFormat="1" ht="16.5" customHeight="1">
      <c r="A52" s="407"/>
      <c r="B52" s="641"/>
      <c r="C52" s="643" t="s">
        <v>1051</v>
      </c>
      <c r="D52" s="1318" t="s">
        <v>1089</v>
      </c>
      <c r="E52" s="1318"/>
      <c r="F52" s="1318"/>
      <c r="G52" s="1318"/>
      <c r="H52" s="1318"/>
      <c r="I52" s="1318"/>
      <c r="J52" s="1318"/>
      <c r="K52" s="1318"/>
      <c r="L52" s="1318"/>
      <c r="M52" s="1318"/>
      <c r="N52" s="1318"/>
      <c r="O52" s="1318"/>
      <c r="P52" s="1318"/>
      <c r="Q52" s="1318"/>
      <c r="R52" s="444"/>
      <c r="S52" s="445"/>
    </row>
    <row r="53" spans="1:19" s="409" customFormat="1" ht="25" customHeight="1">
      <c r="A53" s="407"/>
      <c r="B53" s="641"/>
      <c r="C53" s="646"/>
      <c r="D53" s="647"/>
      <c r="E53" s="647"/>
      <c r="F53" s="647"/>
      <c r="G53" s="647"/>
      <c r="H53" s="647"/>
      <c r="I53" s="647"/>
      <c r="J53" s="647"/>
      <c r="K53" s="647"/>
      <c r="L53" s="647"/>
      <c r="M53" s="647"/>
      <c r="N53" s="647"/>
      <c r="O53" s="647"/>
      <c r="P53" s="647"/>
      <c r="Q53" s="647"/>
      <c r="R53" s="444"/>
      <c r="S53" s="445"/>
    </row>
    <row r="54" spans="1:19" s="409" customFormat="1" ht="15" customHeight="1">
      <c r="A54" s="407"/>
      <c r="B54" s="648" t="s">
        <v>1005</v>
      </c>
      <c r="C54" s="1319" t="s">
        <v>1007</v>
      </c>
      <c r="D54" s="1319"/>
      <c r="E54" s="1319"/>
      <c r="F54" s="1319"/>
      <c r="G54" s="1319"/>
      <c r="H54" s="1319"/>
      <c r="I54" s="1319"/>
      <c r="J54" s="1319"/>
      <c r="K54" s="1319"/>
      <c r="L54" s="1319"/>
      <c r="M54" s="1319"/>
      <c r="N54" s="1319"/>
      <c r="O54" s="1319"/>
      <c r="P54" s="1319"/>
      <c r="Q54" s="1319"/>
      <c r="R54" s="444"/>
      <c r="S54" s="445"/>
    </row>
    <row r="55" spans="1:19" s="409" customFormat="1" ht="6" customHeight="1">
      <c r="A55" s="407"/>
      <c r="B55" s="648"/>
      <c r="C55" s="476"/>
      <c r="D55" s="476"/>
      <c r="E55" s="476"/>
      <c r="F55" s="476"/>
      <c r="G55" s="476"/>
      <c r="H55" s="476"/>
      <c r="I55" s="476"/>
      <c r="J55" s="476"/>
      <c r="K55" s="476"/>
      <c r="L55" s="476"/>
      <c r="M55" s="476"/>
      <c r="N55" s="476"/>
      <c r="O55" s="476"/>
      <c r="P55" s="476"/>
      <c r="Q55" s="476"/>
      <c r="R55" s="444"/>
      <c r="S55" s="445"/>
    </row>
    <row r="56" spans="1:19" s="409" customFormat="1" ht="16.5" customHeight="1">
      <c r="A56" s="407"/>
      <c r="B56" s="648"/>
      <c r="C56" s="1316" t="s">
        <v>1050</v>
      </c>
      <c r="D56" s="1316"/>
      <c r="E56" s="1316"/>
      <c r="F56" s="1316"/>
      <c r="G56" s="1316"/>
      <c r="H56" s="1316"/>
      <c r="I56" s="1316"/>
      <c r="J56" s="1316"/>
      <c r="K56" s="1316"/>
      <c r="L56" s="1316"/>
      <c r="M56" s="1316"/>
      <c r="N56" s="1316"/>
      <c r="O56" s="1316"/>
      <c r="P56" s="1316"/>
      <c r="Q56" s="1316"/>
      <c r="R56" s="444"/>
      <c r="S56" s="445"/>
    </row>
    <row r="57" spans="1:19" s="409" customFormat="1" ht="6" customHeight="1">
      <c r="A57" s="407"/>
      <c r="B57" s="648"/>
      <c r="C57" s="649"/>
      <c r="D57" s="649"/>
      <c r="E57" s="649"/>
      <c r="F57" s="649"/>
      <c r="G57" s="649"/>
      <c r="H57" s="649"/>
      <c r="I57" s="649"/>
      <c r="J57" s="649"/>
      <c r="K57" s="649"/>
      <c r="L57" s="649"/>
      <c r="M57" s="649"/>
      <c r="N57" s="649"/>
      <c r="O57" s="649"/>
      <c r="P57" s="649"/>
      <c r="Q57" s="649"/>
      <c r="R57" s="444"/>
      <c r="S57" s="445"/>
    </row>
    <row r="58" spans="1:19" s="409" customFormat="1" ht="19.5" customHeight="1">
      <c r="A58" s="407"/>
      <c r="B58" s="641"/>
      <c r="C58" s="643" t="s">
        <v>1051</v>
      </c>
      <c r="D58" s="1317" t="s">
        <v>1090</v>
      </c>
      <c r="E58" s="1317"/>
      <c r="F58" s="1317"/>
      <c r="G58" s="1317"/>
      <c r="H58" s="1317"/>
      <c r="I58" s="1317"/>
      <c r="J58" s="1317"/>
      <c r="K58" s="1317"/>
      <c r="L58" s="1317"/>
      <c r="M58" s="1317"/>
      <c r="N58" s="1317"/>
      <c r="O58" s="1317"/>
      <c r="P58" s="1317"/>
      <c r="Q58" s="1317"/>
      <c r="R58" s="444"/>
      <c r="S58" s="445"/>
    </row>
    <row r="59" spans="1:19" ht="20.25" customHeight="1">
      <c r="A59" s="22"/>
      <c r="B59" s="650"/>
      <c r="C59" s="650"/>
      <c r="D59" s="650"/>
      <c r="E59" s="650"/>
      <c r="F59" s="650"/>
      <c r="G59" s="650"/>
      <c r="H59" s="650"/>
      <c r="I59" s="650"/>
      <c r="J59" s="650"/>
      <c r="K59" s="650"/>
      <c r="L59" s="650"/>
      <c r="M59" s="622"/>
      <c r="N59" s="369"/>
      <c r="O59" s="651"/>
      <c r="P59" s="370"/>
      <c r="Q59" s="652"/>
      <c r="R59" s="366"/>
      <c r="S59" s="356"/>
    </row>
    <row r="60" spans="1:19" ht="40.5" customHeight="1">
      <c r="A60" s="22"/>
      <c r="B60" s="1278" t="s">
        <v>1055</v>
      </c>
      <c r="C60" s="1278"/>
      <c r="D60" s="1278"/>
      <c r="E60" s="1278"/>
      <c r="F60" s="1278"/>
      <c r="G60" s="1278"/>
      <c r="H60" s="1278"/>
      <c r="I60" s="1278"/>
      <c r="J60" s="1278"/>
      <c r="K60" s="1278"/>
      <c r="L60" s="1278"/>
      <c r="M60" s="1278"/>
      <c r="N60" s="1278"/>
      <c r="O60" s="1278"/>
      <c r="P60" s="1278"/>
      <c r="Q60" s="1278"/>
      <c r="R60" s="366"/>
      <c r="S60" s="356"/>
    </row>
    <row r="61" spans="1:19" ht="38.25" customHeight="1">
      <c r="A61" s="22"/>
      <c r="B61" s="1242" t="s">
        <v>1056</v>
      </c>
      <c r="C61" s="1242"/>
      <c r="D61" s="1242"/>
      <c r="E61" s="1242"/>
      <c r="F61" s="1242"/>
      <c r="G61" s="1242"/>
      <c r="H61" s="1242"/>
      <c r="I61" s="1242"/>
      <c r="J61" s="1242"/>
      <c r="K61" s="1242"/>
      <c r="L61" s="1242"/>
      <c r="M61" s="1242"/>
      <c r="N61" s="1242"/>
      <c r="O61" s="1242"/>
      <c r="P61" s="1242"/>
      <c r="Q61" s="1242"/>
      <c r="R61" s="366"/>
      <c r="S61" s="356"/>
    </row>
    <row r="62" spans="1:19" ht="15" customHeight="1">
      <c r="A62" s="22"/>
      <c r="B62" s="1281" t="s">
        <v>1054</v>
      </c>
      <c r="C62" s="1281"/>
      <c r="D62" s="1281"/>
      <c r="E62" s="1281"/>
      <c r="F62" s="1281"/>
      <c r="G62" s="1281"/>
      <c r="H62" s="1281"/>
      <c r="I62" s="1281"/>
      <c r="J62" s="1281"/>
      <c r="K62" s="1281"/>
      <c r="L62" s="1281"/>
      <c r="M62" s="1281"/>
      <c r="N62" s="1281"/>
      <c r="O62" s="1281"/>
      <c r="P62" s="1281"/>
      <c r="Q62" s="1281"/>
      <c r="R62" s="366"/>
      <c r="S62" s="356"/>
    </row>
    <row r="63" spans="1:19" ht="8.25" customHeight="1">
      <c r="A63" s="22"/>
      <c r="B63" s="22"/>
      <c r="C63" s="22"/>
      <c r="D63" s="22"/>
      <c r="E63" s="22"/>
      <c r="F63" s="22"/>
      <c r="G63" s="22"/>
      <c r="H63" s="22"/>
      <c r="I63" s="22"/>
      <c r="J63" s="22"/>
      <c r="K63" s="22"/>
      <c r="L63" s="22"/>
      <c r="M63" s="22"/>
      <c r="N63" s="22"/>
      <c r="O63" s="22"/>
      <c r="P63" s="22"/>
      <c r="Q63" s="22"/>
      <c r="R63" s="22"/>
      <c r="S63" s="22"/>
    </row>
  </sheetData>
  <sheetProtection password="998A" sheet="1" objects="1" scenarios="1"/>
  <mergeCells count="76">
    <mergeCell ref="C56:Q56"/>
    <mergeCell ref="D58:Q58"/>
    <mergeCell ref="C47:Q47"/>
    <mergeCell ref="D49:Q49"/>
    <mergeCell ref="D50:Q50"/>
    <mergeCell ref="D52:Q52"/>
    <mergeCell ref="C54:Q54"/>
    <mergeCell ref="B2:E2"/>
    <mergeCell ref="O34:P34"/>
    <mergeCell ref="O25:P25"/>
    <mergeCell ref="N17:O17"/>
    <mergeCell ref="L19:M19"/>
    <mergeCell ref="N19:O19"/>
    <mergeCell ref="D18:K19"/>
    <mergeCell ref="B11:P11"/>
    <mergeCell ref="L16:M16"/>
    <mergeCell ref="N16:O16"/>
    <mergeCell ref="C6:Q6"/>
    <mergeCell ref="C7:Q7"/>
    <mergeCell ref="C8:Q8"/>
    <mergeCell ref="C9:Q9"/>
    <mergeCell ref="C13:P13"/>
    <mergeCell ref="C14:P14"/>
    <mergeCell ref="R39:R40"/>
    <mergeCell ref="F40:H40"/>
    <mergeCell ref="I40:J40"/>
    <mergeCell ref="B22:R22"/>
    <mergeCell ref="E24:O24"/>
    <mergeCell ref="D25:L25"/>
    <mergeCell ref="C23:Q23"/>
    <mergeCell ref="P37:Q37"/>
    <mergeCell ref="M35:N35"/>
    <mergeCell ref="D31:L31"/>
    <mergeCell ref="D33:Q33"/>
    <mergeCell ref="B62:Q62"/>
    <mergeCell ref="F20:K20"/>
    <mergeCell ref="P2:Q2"/>
    <mergeCell ref="P3:Q3"/>
    <mergeCell ref="K41:L41"/>
    <mergeCell ref="K42:L42"/>
    <mergeCell ref="K43:L43"/>
    <mergeCell ref="K40:M40"/>
    <mergeCell ref="M26:P26"/>
    <mergeCell ref="M27:N27"/>
    <mergeCell ref="D29:Q29"/>
    <mergeCell ref="N40:O40"/>
    <mergeCell ref="M30:N30"/>
    <mergeCell ref="M25:N25"/>
    <mergeCell ref="B41:E41"/>
    <mergeCell ref="B42:E42"/>
    <mergeCell ref="B61:Q61"/>
    <mergeCell ref="M34:N34"/>
    <mergeCell ref="K38:O39"/>
    <mergeCell ref="P38:Q40"/>
    <mergeCell ref="C45:E45"/>
    <mergeCell ref="F37:J39"/>
    <mergeCell ref="K37:O37"/>
    <mergeCell ref="B37:E40"/>
    <mergeCell ref="B43:E43"/>
    <mergeCell ref="B44:E44"/>
    <mergeCell ref="K44:L44"/>
    <mergeCell ref="K45:L45"/>
    <mergeCell ref="D35:L35"/>
    <mergeCell ref="D34:L34"/>
    <mergeCell ref="B60:Q60"/>
    <mergeCell ref="F41:G41"/>
    <mergeCell ref="F42:G42"/>
    <mergeCell ref="F43:G43"/>
    <mergeCell ref="F44:G44"/>
    <mergeCell ref="F45:G45"/>
    <mergeCell ref="D16:K16"/>
    <mergeCell ref="D17:K17"/>
    <mergeCell ref="D26:L26"/>
    <mergeCell ref="D27:L27"/>
    <mergeCell ref="D30:L30"/>
    <mergeCell ref="L17:M17"/>
  </mergeCells>
  <pageMargins left="0.39370078740157483" right="0.39370078740157483" top="0.59055118110236227" bottom="0.39370078740157483" header="0.39370078740157483" footer="0.31496062992125984"/>
  <pageSetup paperSize="9" scale="81" orientation="portrait" r:id="rId1"/>
  <headerFooter alignWithMargins="0"/>
  <rowBreaks count="1" manualBreakCount="1">
    <brk id="62" max="1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S56"/>
  <sheetViews>
    <sheetView showGridLines="0" zoomScaleNormal="100" zoomScaleSheetLayoutView="100" workbookViewId="0">
      <selection activeCell="C6" sqref="C6:D6"/>
    </sheetView>
  </sheetViews>
  <sheetFormatPr baseColWidth="10" defaultRowHeight="12.5"/>
  <cols>
    <col min="1" max="1" width="1.54296875" customWidth="1"/>
    <col min="2" max="2" width="3.7265625" customWidth="1"/>
    <col min="3" max="3" width="3" customWidth="1"/>
    <col min="4" max="4" width="8.54296875" customWidth="1"/>
    <col min="5" max="5" width="3.1796875" customWidth="1"/>
    <col min="6" max="6" width="11.26953125" customWidth="1"/>
    <col min="7" max="7" width="2.81640625" customWidth="1"/>
    <col min="8" max="8" width="8.26953125" customWidth="1"/>
    <col min="9" max="9" width="10.54296875" customWidth="1"/>
    <col min="10" max="10" width="3.1796875" customWidth="1"/>
    <col min="11" max="11" width="7.7265625" customWidth="1"/>
    <col min="12" max="12" width="3" customWidth="1"/>
    <col min="13" max="13" width="6.1796875" customWidth="1"/>
    <col min="14" max="14" width="11.453125" customWidth="1"/>
    <col min="15" max="15" width="14.54296875" customWidth="1"/>
    <col min="16" max="16" width="18.7265625" customWidth="1"/>
    <col min="17" max="17" width="2.453125" customWidth="1"/>
  </cols>
  <sheetData>
    <row r="1" spans="1:17" ht="7.5" customHeight="1">
      <c r="A1" s="22"/>
      <c r="B1" s="22"/>
      <c r="C1" s="22"/>
      <c r="D1" s="22"/>
      <c r="E1" s="22"/>
      <c r="F1" s="22"/>
      <c r="G1" s="22"/>
      <c r="H1" s="22"/>
      <c r="I1" s="22"/>
      <c r="J1" s="22"/>
      <c r="K1" s="22"/>
      <c r="L1" s="22"/>
      <c r="M1" s="22"/>
      <c r="N1" s="22"/>
      <c r="O1" s="22"/>
      <c r="P1" s="22"/>
      <c r="Q1" s="22"/>
    </row>
    <row r="2" spans="1:17" ht="20.149999999999999" customHeight="1">
      <c r="A2" s="22"/>
      <c r="B2" s="986" t="s">
        <v>31</v>
      </c>
      <c r="C2" s="1312"/>
      <c r="D2" s="1312"/>
      <c r="E2" s="1312"/>
      <c r="F2" s="1312"/>
      <c r="G2" s="1320" t="str">
        <f>IF(ISBLANK('VR 1'!H1)," ",'VR 1'!H1)</f>
        <v xml:space="preserve"> </v>
      </c>
      <c r="H2" s="1321"/>
      <c r="I2" s="62"/>
      <c r="J2" s="62"/>
      <c r="K2" s="62"/>
      <c r="L2" s="62"/>
      <c r="M2" s="62"/>
      <c r="N2" s="22"/>
      <c r="O2" s="63" t="s">
        <v>23</v>
      </c>
      <c r="P2" s="22"/>
      <c r="Q2" s="22"/>
    </row>
    <row r="3" spans="1:17" ht="14">
      <c r="A3" s="22"/>
      <c r="B3" s="22"/>
      <c r="C3" s="22"/>
      <c r="D3" s="22"/>
      <c r="E3" s="22"/>
      <c r="F3" s="22"/>
      <c r="G3" s="22"/>
      <c r="H3" s="22"/>
      <c r="I3" s="22"/>
      <c r="J3" s="22"/>
      <c r="K3" s="22"/>
      <c r="L3" s="22"/>
      <c r="M3" s="22"/>
      <c r="N3" s="22"/>
      <c r="O3" s="376" t="s">
        <v>24</v>
      </c>
      <c r="P3" s="22"/>
      <c r="Q3" s="22"/>
    </row>
    <row r="4" spans="1:17" ht="15.5">
      <c r="A4" s="22"/>
      <c r="B4" s="774" t="s">
        <v>1008</v>
      </c>
      <c r="C4" s="774"/>
      <c r="D4" s="774"/>
      <c r="E4" s="774"/>
      <c r="F4" s="774"/>
      <c r="G4" s="774"/>
      <c r="H4" s="774"/>
      <c r="I4" s="774"/>
      <c r="J4" s="774"/>
      <c r="K4" s="774"/>
      <c r="L4" s="774"/>
      <c r="M4" s="774"/>
      <c r="N4" s="774"/>
      <c r="O4" s="774"/>
      <c r="P4" s="22"/>
      <c r="Q4" s="22"/>
    </row>
    <row r="5" spans="1:17" ht="8.25" customHeight="1">
      <c r="A5" s="334"/>
      <c r="B5" s="334"/>
      <c r="C5" s="334"/>
      <c r="D5" s="334"/>
      <c r="E5" s="334"/>
      <c r="F5" s="334"/>
      <c r="G5" s="334"/>
      <c r="H5" s="334"/>
      <c r="I5" s="334"/>
      <c r="J5" s="334"/>
      <c r="K5" s="334"/>
      <c r="L5" s="334"/>
      <c r="M5" s="334"/>
      <c r="N5" s="334"/>
      <c r="O5" s="22"/>
      <c r="P5" s="22"/>
      <c r="Q5" s="22"/>
    </row>
    <row r="6" spans="1:17" ht="16.5" customHeight="1">
      <c r="A6" s="334"/>
      <c r="B6" s="334"/>
      <c r="C6" s="1332" t="s">
        <v>1012</v>
      </c>
      <c r="D6" s="1333"/>
      <c r="E6" s="1324" t="s">
        <v>1031</v>
      </c>
      <c r="F6" s="1325"/>
      <c r="G6" s="1325"/>
      <c r="H6" s="1325"/>
      <c r="I6" s="1325"/>
      <c r="J6" s="1325"/>
      <c r="K6" s="1325"/>
      <c r="L6" s="1325"/>
      <c r="M6" s="1325"/>
      <c r="N6" s="1325"/>
      <c r="O6" s="1326"/>
      <c r="P6" s="22"/>
      <c r="Q6" s="22"/>
    </row>
    <row r="7" spans="1:17" ht="16.5" customHeight="1">
      <c r="A7" s="334"/>
      <c r="B7" s="334"/>
      <c r="C7" s="396"/>
      <c r="D7" s="397"/>
      <c r="E7" s="1327"/>
      <c r="F7" s="1327"/>
      <c r="G7" s="1327"/>
      <c r="H7" s="1327"/>
      <c r="I7" s="1327"/>
      <c r="J7" s="1327"/>
      <c r="K7" s="1327"/>
      <c r="L7" s="1327"/>
      <c r="M7" s="1327"/>
      <c r="N7" s="1327"/>
      <c r="O7" s="1328"/>
      <c r="P7" s="22"/>
      <c r="Q7" s="22"/>
    </row>
    <row r="8" spans="1:17" ht="61.5" customHeight="1">
      <c r="A8" s="334"/>
      <c r="B8" s="334"/>
      <c r="C8" s="398"/>
      <c r="D8" s="399"/>
      <c r="E8" s="1329"/>
      <c r="F8" s="1329"/>
      <c r="G8" s="1329"/>
      <c r="H8" s="1329"/>
      <c r="I8" s="1329"/>
      <c r="J8" s="1329"/>
      <c r="K8" s="1329"/>
      <c r="L8" s="1329"/>
      <c r="M8" s="1329"/>
      <c r="N8" s="1329"/>
      <c r="O8" s="1330"/>
      <c r="P8" s="22"/>
      <c r="Q8" s="22"/>
    </row>
    <row r="9" spans="1:17" ht="12" customHeight="1">
      <c r="A9" s="334"/>
      <c r="B9" s="334"/>
      <c r="C9" s="334"/>
      <c r="D9" s="334"/>
      <c r="E9" s="334"/>
      <c r="F9" s="334"/>
      <c r="G9" s="456"/>
      <c r="H9" s="456"/>
      <c r="I9" s="456"/>
      <c r="J9" s="456"/>
      <c r="K9" s="456"/>
      <c r="L9" s="456"/>
      <c r="M9" s="456"/>
      <c r="N9" s="456"/>
      <c r="O9" s="456"/>
      <c r="P9" s="22"/>
      <c r="Q9" s="22"/>
    </row>
    <row r="10" spans="1:17" ht="46.5" customHeight="1">
      <c r="A10" s="334"/>
      <c r="B10" s="334"/>
      <c r="C10" s="788" t="s">
        <v>1049</v>
      </c>
      <c r="D10" s="788"/>
      <c r="E10" s="788"/>
      <c r="F10" s="788"/>
      <c r="G10" s="788"/>
      <c r="H10" s="788"/>
      <c r="I10" s="788"/>
      <c r="J10" s="788"/>
      <c r="K10" s="788"/>
      <c r="L10" s="788"/>
      <c r="M10" s="788"/>
      <c r="N10" s="788"/>
      <c r="O10" s="788"/>
      <c r="P10" s="22"/>
      <c r="Q10" s="22"/>
    </row>
    <row r="11" spans="1:17" ht="5.25" customHeight="1">
      <c r="A11" s="334"/>
      <c r="B11" s="334"/>
      <c r="C11" s="457"/>
      <c r="D11" s="457"/>
      <c r="E11" s="457"/>
      <c r="F11" s="457"/>
      <c r="G11" s="457"/>
      <c r="H11" s="457"/>
      <c r="I11" s="457"/>
      <c r="J11" s="457"/>
      <c r="K11" s="457"/>
      <c r="L11" s="457"/>
      <c r="M11" s="457"/>
      <c r="N11" s="457"/>
      <c r="O11" s="457"/>
      <c r="P11" s="22"/>
      <c r="Q11" s="22"/>
    </row>
    <row r="12" spans="1:17" ht="16.5" customHeight="1">
      <c r="A12" s="334"/>
      <c r="B12" s="334"/>
      <c r="C12" s="334"/>
      <c r="D12" s="334"/>
      <c r="E12" s="334"/>
      <c r="F12" s="334"/>
      <c r="G12" s="613"/>
      <c r="H12" s="475" t="s">
        <v>943</v>
      </c>
      <c r="I12" s="475"/>
      <c r="J12" s="613"/>
      <c r="K12" s="1212" t="s">
        <v>944</v>
      </c>
      <c r="L12" s="1213"/>
      <c r="M12" s="475"/>
      <c r="N12" s="456"/>
      <c r="O12" s="456"/>
      <c r="P12" s="22"/>
      <c r="Q12" s="22"/>
    </row>
    <row r="13" spans="1:17" ht="16.5" customHeight="1">
      <c r="A13" s="334"/>
      <c r="B13" s="334"/>
      <c r="C13" s="334"/>
      <c r="D13" s="334"/>
      <c r="E13" s="334"/>
      <c r="F13" s="334"/>
      <c r="G13" s="456"/>
      <c r="H13" s="456"/>
      <c r="I13" s="456"/>
      <c r="J13" s="456"/>
      <c r="K13" s="456"/>
      <c r="L13" s="456"/>
      <c r="M13" s="456"/>
      <c r="N13" s="456"/>
      <c r="O13" s="456"/>
      <c r="P13" s="22"/>
      <c r="Q13" s="22"/>
    </row>
    <row r="14" spans="1:17" ht="16.5" customHeight="1">
      <c r="A14" s="22"/>
      <c r="B14" s="22"/>
      <c r="C14" s="1331" t="s">
        <v>1009</v>
      </c>
      <c r="D14" s="1331"/>
      <c r="E14" s="1331"/>
      <c r="F14" s="1331"/>
      <c r="G14" s="1331"/>
      <c r="H14" s="1331"/>
      <c r="I14" s="1331"/>
      <c r="J14" s="1331"/>
      <c r="K14" s="1331"/>
      <c r="L14" s="1331"/>
      <c r="M14" s="1331"/>
      <c r="N14" s="1331"/>
      <c r="O14" s="1331"/>
      <c r="P14" s="22"/>
      <c r="Q14" s="22"/>
    </row>
    <row r="15" spans="1:17" ht="6" customHeight="1">
      <c r="A15" s="22"/>
      <c r="B15" s="22"/>
      <c r="C15" s="483"/>
      <c r="D15" s="483"/>
      <c r="E15" s="483"/>
      <c r="F15" s="483"/>
      <c r="G15" s="483"/>
      <c r="H15" s="483"/>
      <c r="I15" s="483"/>
      <c r="J15" s="483"/>
      <c r="K15" s="483"/>
      <c r="L15" s="483"/>
      <c r="M15" s="483"/>
      <c r="N15" s="483"/>
      <c r="O15" s="483"/>
      <c r="P15" s="22"/>
      <c r="Q15" s="22"/>
    </row>
    <row r="16" spans="1:17" s="409" customFormat="1" ht="16" customHeight="1">
      <c r="A16" s="407"/>
      <c r="B16" s="407"/>
      <c r="C16" s="614"/>
      <c r="D16" s="1336" t="s">
        <v>1063</v>
      </c>
      <c r="E16" s="1317"/>
      <c r="F16" s="1317"/>
      <c r="G16" s="1317"/>
      <c r="H16" s="1317"/>
      <c r="I16" s="1317"/>
      <c r="J16" s="1317"/>
      <c r="K16" s="1317"/>
      <c r="L16" s="1317"/>
      <c r="M16" s="1317"/>
      <c r="N16" s="1317"/>
      <c r="O16" s="1317"/>
      <c r="P16" s="407"/>
      <c r="Q16" s="407"/>
    </row>
    <row r="17" spans="1:17" s="409" customFormat="1" ht="4" customHeight="1">
      <c r="A17" s="407"/>
      <c r="B17" s="407"/>
      <c r="C17" s="452"/>
      <c r="D17" s="452"/>
      <c r="E17" s="452"/>
      <c r="F17" s="452"/>
      <c r="G17" s="452"/>
      <c r="H17" s="452"/>
      <c r="I17" s="452"/>
      <c r="J17" s="452"/>
      <c r="K17" s="452"/>
      <c r="L17" s="452"/>
      <c r="M17" s="452"/>
      <c r="N17" s="452"/>
      <c r="O17" s="452"/>
      <c r="P17" s="407"/>
      <c r="Q17" s="407"/>
    </row>
    <row r="18" spans="1:17" s="409" customFormat="1" ht="16" customHeight="1">
      <c r="A18" s="407"/>
      <c r="B18" s="407"/>
      <c r="C18" s="452"/>
      <c r="D18" s="452"/>
      <c r="E18" s="614"/>
      <c r="F18" s="653" t="s">
        <v>944</v>
      </c>
      <c r="G18" s="614"/>
      <c r="H18" s="473" t="s">
        <v>1013</v>
      </c>
      <c r="I18" s="452"/>
      <c r="J18" s="1337"/>
      <c r="K18" s="1337"/>
      <c r="L18" s="1337"/>
      <c r="M18" s="1337"/>
      <c r="N18" s="453" t="s">
        <v>18</v>
      </c>
      <c r="O18" s="452"/>
      <c r="P18" s="407"/>
      <c r="Q18" s="407"/>
    </row>
    <row r="19" spans="1:17" s="409" customFormat="1" ht="4" customHeight="1">
      <c r="A19" s="407"/>
      <c r="B19" s="407"/>
      <c r="C19" s="452"/>
      <c r="D19" s="452"/>
      <c r="E19" s="452"/>
      <c r="F19" s="452"/>
      <c r="G19" s="452"/>
      <c r="H19" s="452"/>
      <c r="I19" s="452"/>
      <c r="J19" s="452"/>
      <c r="K19" s="452"/>
      <c r="L19" s="452"/>
      <c r="M19" s="452"/>
      <c r="N19" s="452"/>
      <c r="O19" s="452"/>
      <c r="P19" s="407"/>
      <c r="Q19" s="407"/>
    </row>
    <row r="20" spans="1:17" s="409" customFormat="1" ht="16.5" customHeight="1">
      <c r="A20" s="407"/>
      <c r="B20" s="407"/>
      <c r="C20" s="452"/>
      <c r="D20" s="1338" t="s">
        <v>1064</v>
      </c>
      <c r="E20" s="1338"/>
      <c r="F20" s="1338"/>
      <c r="G20" s="1338"/>
      <c r="H20" s="1338"/>
      <c r="I20" s="1338"/>
      <c r="J20" s="1338"/>
      <c r="K20" s="1338"/>
      <c r="L20" s="1338"/>
      <c r="M20" s="1338"/>
      <c r="N20" s="1338"/>
      <c r="O20" s="1338"/>
      <c r="P20" s="407"/>
      <c r="Q20" s="407"/>
    </row>
    <row r="21" spans="1:17" s="409" customFormat="1" ht="16" customHeight="1">
      <c r="A21" s="407"/>
      <c r="B21" s="407"/>
      <c r="C21" s="452"/>
      <c r="D21" s="1338" t="s">
        <v>1065</v>
      </c>
      <c r="E21" s="1338"/>
      <c r="F21" s="1339"/>
      <c r="G21" s="614"/>
      <c r="H21" s="481" t="s">
        <v>943</v>
      </c>
      <c r="I21" s="454"/>
      <c r="J21" s="614"/>
      <c r="K21" s="1340" t="s">
        <v>944</v>
      </c>
      <c r="L21" s="1338"/>
      <c r="M21" s="481"/>
      <c r="N21" s="454"/>
      <c r="O21" s="454"/>
      <c r="P21" s="407"/>
      <c r="Q21" s="407"/>
    </row>
    <row r="22" spans="1:17" ht="6" customHeight="1">
      <c r="A22" s="22"/>
      <c r="B22" s="22"/>
      <c r="C22" s="483"/>
      <c r="D22" s="483"/>
      <c r="E22" s="483"/>
      <c r="F22" s="483"/>
      <c r="G22" s="483"/>
      <c r="H22" s="483"/>
      <c r="I22" s="483"/>
      <c r="J22" s="483"/>
      <c r="K22" s="483"/>
      <c r="L22" s="483"/>
      <c r="M22" s="483"/>
      <c r="N22" s="483"/>
      <c r="O22" s="483"/>
      <c r="P22" s="22"/>
      <c r="Q22" s="22"/>
    </row>
    <row r="23" spans="1:17" ht="16.5" customHeight="1">
      <c r="A23" s="22"/>
      <c r="B23" s="22"/>
      <c r="C23" s="613"/>
      <c r="D23" s="1212" t="s">
        <v>1011</v>
      </c>
      <c r="E23" s="1322"/>
      <c r="F23" s="1322"/>
      <c r="G23" s="1322"/>
      <c r="H23" s="1322"/>
      <c r="I23" s="1322"/>
      <c r="J23" s="1322"/>
      <c r="K23" s="1322"/>
      <c r="L23" s="1322"/>
      <c r="M23" s="1322"/>
      <c r="N23" s="1322"/>
      <c r="O23" s="1322"/>
      <c r="P23" s="372"/>
      <c r="Q23" s="22"/>
    </row>
    <row r="24" spans="1:17" ht="6" customHeight="1">
      <c r="A24" s="22"/>
      <c r="B24" s="22"/>
      <c r="C24" s="334"/>
      <c r="D24" s="483"/>
      <c r="E24" s="482"/>
      <c r="F24" s="482"/>
      <c r="G24" s="482"/>
      <c r="H24" s="482"/>
      <c r="I24" s="482"/>
      <c r="J24" s="482"/>
      <c r="K24" s="482"/>
      <c r="L24" s="482"/>
      <c r="M24" s="482"/>
      <c r="N24" s="482"/>
      <c r="O24" s="482"/>
      <c r="P24" s="372"/>
      <c r="Q24" s="22"/>
    </row>
    <row r="25" spans="1:17" ht="16.5" customHeight="1">
      <c r="A25" s="22"/>
      <c r="B25" s="22"/>
      <c r="C25" s="613"/>
      <c r="D25" s="1212" t="s">
        <v>1010</v>
      </c>
      <c r="E25" s="1322"/>
      <c r="F25" s="1322"/>
      <c r="G25" s="1322"/>
      <c r="H25" s="1322"/>
      <c r="I25" s="1322"/>
      <c r="J25" s="1322"/>
      <c r="K25" s="1322"/>
      <c r="L25" s="1322"/>
      <c r="M25" s="1322"/>
      <c r="N25" s="1322"/>
      <c r="O25" s="1322"/>
      <c r="P25" s="372"/>
      <c r="Q25" s="22"/>
    </row>
    <row r="26" spans="1:17" ht="11.25" customHeight="1">
      <c r="A26" s="22"/>
      <c r="B26" s="22"/>
      <c r="C26" s="22"/>
      <c r="D26" s="22"/>
      <c r="E26" s="22"/>
      <c r="F26" s="22"/>
      <c r="G26" s="22"/>
      <c r="H26" s="22"/>
      <c r="I26" s="22"/>
      <c r="J26" s="22"/>
      <c r="K26" s="22"/>
      <c r="L26" s="22"/>
      <c r="M26" s="22"/>
      <c r="N26" s="22"/>
      <c r="O26" s="22"/>
      <c r="P26" s="22"/>
      <c r="Q26" s="22"/>
    </row>
    <row r="27" spans="1:17" ht="18" customHeight="1">
      <c r="A27" s="22"/>
      <c r="B27" s="22"/>
      <c r="C27" s="22"/>
      <c r="D27" s="22"/>
      <c r="E27" s="1323"/>
      <c r="F27" s="1323"/>
      <c r="G27" s="1323"/>
      <c r="H27" s="35" t="s">
        <v>18</v>
      </c>
      <c r="I27" s="774" t="s">
        <v>1066</v>
      </c>
      <c r="J27" s="774"/>
      <c r="K27" s="774"/>
      <c r="L27" s="774"/>
      <c r="M27" s="774"/>
      <c r="N27" s="774"/>
      <c r="O27" s="774"/>
      <c r="P27" s="22"/>
      <c r="Q27" s="22"/>
    </row>
    <row r="28" spans="1:17" ht="7.5" customHeight="1">
      <c r="A28" s="22"/>
      <c r="B28" s="22"/>
      <c r="C28" s="22"/>
      <c r="D28" s="22"/>
      <c r="E28" s="22"/>
      <c r="F28" s="300"/>
      <c r="G28" s="373"/>
      <c r="H28" s="65"/>
      <c r="I28" s="35"/>
      <c r="J28" s="35"/>
      <c r="K28" s="35"/>
      <c r="L28" s="35"/>
      <c r="M28" s="300"/>
      <c r="N28" s="22"/>
      <c r="O28" s="22"/>
      <c r="P28" s="22"/>
      <c r="Q28" s="22"/>
    </row>
    <row r="29" spans="1:17" ht="4.5" customHeight="1">
      <c r="A29" s="22"/>
      <c r="B29" s="22"/>
      <c r="C29" s="22"/>
      <c r="D29" s="22"/>
      <c r="E29" s="22"/>
      <c r="F29" s="300"/>
      <c r="G29" s="374"/>
      <c r="H29" s="66"/>
      <c r="I29" s="438"/>
      <c r="J29" s="438"/>
      <c r="K29" s="438"/>
      <c r="L29" s="438"/>
      <c r="M29" s="438"/>
      <c r="N29" s="438"/>
      <c r="O29" s="438"/>
      <c r="P29" s="22"/>
      <c r="Q29" s="22"/>
    </row>
    <row r="30" spans="1:17" ht="14">
      <c r="A30" s="22"/>
      <c r="B30" s="22"/>
      <c r="C30" s="22"/>
      <c r="D30" s="22"/>
      <c r="E30" s="22"/>
      <c r="F30" s="22"/>
      <c r="G30" s="331"/>
      <c r="H30" s="331"/>
      <c r="I30" s="331"/>
      <c r="J30" s="67"/>
      <c r="K30" s="67"/>
      <c r="L30" s="67"/>
      <c r="M30" s="67"/>
      <c r="N30" s="22"/>
      <c r="O30" s="22"/>
      <c r="P30" s="22"/>
      <c r="Q30" s="22"/>
    </row>
    <row r="31" spans="1:17" ht="15.75" customHeight="1">
      <c r="A31" s="22"/>
      <c r="B31" s="774" t="s">
        <v>1018</v>
      </c>
      <c r="C31" s="774"/>
      <c r="D31" s="774"/>
      <c r="E31" s="774"/>
      <c r="F31" s="774"/>
      <c r="G31" s="774"/>
      <c r="H31" s="774"/>
      <c r="I31" s="774"/>
      <c r="J31" s="774"/>
      <c r="K31" s="774"/>
      <c r="L31" s="774"/>
      <c r="M31" s="774"/>
      <c r="N31" s="774"/>
      <c r="O31" s="774"/>
      <c r="P31" s="22"/>
      <c r="Q31" s="22"/>
    </row>
    <row r="32" spans="1:17" ht="9.75" customHeight="1">
      <c r="A32" s="22"/>
      <c r="B32" s="22"/>
      <c r="C32" s="334"/>
      <c r="D32" s="334"/>
      <c r="E32" s="334"/>
      <c r="F32" s="334"/>
      <c r="G32" s="334"/>
      <c r="H32" s="334"/>
      <c r="I32" s="334"/>
      <c r="J32" s="22"/>
      <c r="K32" s="22"/>
      <c r="L32" s="22"/>
      <c r="M32" s="22"/>
      <c r="N32" s="22"/>
      <c r="O32" s="22"/>
      <c r="P32" s="22"/>
      <c r="Q32" s="22"/>
    </row>
    <row r="33" spans="1:17" ht="15.5">
      <c r="A33" s="22"/>
      <c r="B33" s="22"/>
      <c r="C33" s="613"/>
      <c r="D33" s="1212" t="s">
        <v>1015</v>
      </c>
      <c r="E33" s="1213"/>
      <c r="F33" s="1213"/>
      <c r="G33" s="1213"/>
      <c r="H33" s="1213"/>
      <c r="I33" s="1213"/>
      <c r="J33" s="1213"/>
      <c r="K33" s="1213"/>
      <c r="L33" s="1213"/>
      <c r="M33" s="1213"/>
      <c r="N33" s="1213"/>
      <c r="O33" s="1213"/>
      <c r="P33" s="22"/>
      <c r="Q33" s="22"/>
    </row>
    <row r="34" spans="1:17" ht="8.15" customHeight="1">
      <c r="A34" s="22"/>
      <c r="B34" s="22"/>
      <c r="C34" s="22"/>
      <c r="D34" s="482"/>
      <c r="E34" s="475"/>
      <c r="F34" s="475"/>
      <c r="G34" s="475"/>
      <c r="H34" s="475"/>
      <c r="I34" s="475"/>
      <c r="J34" s="475"/>
      <c r="K34" s="475"/>
      <c r="L34" s="475"/>
      <c r="M34" s="475"/>
      <c r="N34" s="475"/>
      <c r="O34" s="475"/>
      <c r="P34" s="22"/>
      <c r="Q34" s="22"/>
    </row>
    <row r="35" spans="1:17" ht="15.5">
      <c r="A35" s="22"/>
      <c r="B35" s="22"/>
      <c r="C35" s="613"/>
      <c r="D35" s="1212" t="s">
        <v>1016</v>
      </c>
      <c r="E35" s="1322"/>
      <c r="F35" s="1322"/>
      <c r="G35" s="1322"/>
      <c r="H35" s="1322"/>
      <c r="I35" s="1322"/>
      <c r="J35" s="1322"/>
      <c r="K35" s="1322"/>
      <c r="L35" s="1322"/>
      <c r="M35" s="1322"/>
      <c r="N35" s="1322"/>
      <c r="O35" s="1322"/>
      <c r="P35" s="22"/>
      <c r="Q35" s="22"/>
    </row>
    <row r="36" spans="1:17" ht="15.5">
      <c r="A36" s="22"/>
      <c r="B36" s="22"/>
      <c r="C36" s="375"/>
      <c r="D36" s="1322" t="s">
        <v>1109</v>
      </c>
      <c r="E36" s="1322"/>
      <c r="F36" s="1322"/>
      <c r="G36" s="1322"/>
      <c r="H36" s="1322"/>
      <c r="I36" s="1322"/>
      <c r="J36" s="1322"/>
      <c r="K36" s="1322"/>
      <c r="L36" s="1322"/>
      <c r="M36" s="1322"/>
      <c r="N36" s="1322"/>
      <c r="O36" s="1322"/>
      <c r="P36" s="22"/>
      <c r="Q36" s="22"/>
    </row>
    <row r="37" spans="1:17" ht="8.15" customHeight="1">
      <c r="A37" s="22"/>
      <c r="B37" s="22"/>
      <c r="C37" s="375"/>
      <c r="D37" s="482"/>
      <c r="E37" s="475"/>
      <c r="F37" s="475"/>
      <c r="G37" s="475"/>
      <c r="H37" s="475"/>
      <c r="I37" s="475"/>
      <c r="J37" s="475"/>
      <c r="K37" s="475"/>
      <c r="L37" s="475"/>
      <c r="M37" s="475"/>
      <c r="N37" s="475"/>
      <c r="O37" s="475"/>
      <c r="P37" s="22"/>
      <c r="Q37" s="22"/>
    </row>
    <row r="38" spans="1:17" ht="15.5">
      <c r="A38" s="22"/>
      <c r="B38" s="22"/>
      <c r="C38" s="613"/>
      <c r="D38" s="1212" t="s">
        <v>1091</v>
      </c>
      <c r="E38" s="1322"/>
      <c r="F38" s="1322"/>
      <c r="G38" s="1322"/>
      <c r="H38" s="1322"/>
      <c r="I38" s="1322"/>
      <c r="J38" s="1322"/>
      <c r="K38" s="1322"/>
      <c r="L38" s="1322"/>
      <c r="M38" s="1322"/>
      <c r="N38" s="1322"/>
      <c r="O38" s="1322"/>
      <c r="P38" s="22"/>
      <c r="Q38" s="22"/>
    </row>
    <row r="39" spans="1:17" ht="15" customHeight="1">
      <c r="A39" s="22"/>
      <c r="B39" s="22"/>
      <c r="C39" s="482"/>
      <c r="D39" s="1341" t="s">
        <v>1110</v>
      </c>
      <c r="E39" s="1342"/>
      <c r="F39" s="1342"/>
      <c r="G39" s="1342"/>
      <c r="H39" s="1342"/>
      <c r="I39" s="1342"/>
      <c r="J39" s="1342"/>
      <c r="K39" s="1342"/>
      <c r="L39" s="1342"/>
      <c r="M39" s="1342"/>
      <c r="N39" s="1342"/>
      <c r="O39" s="1342"/>
      <c r="P39" s="22"/>
      <c r="Q39" s="22"/>
    </row>
    <row r="40" spans="1:17" ht="8.15" customHeight="1">
      <c r="A40" s="22"/>
      <c r="B40" s="22"/>
      <c r="C40" s="22"/>
      <c r="D40" s="482"/>
      <c r="E40" s="482"/>
      <c r="F40" s="482"/>
      <c r="G40" s="482"/>
      <c r="H40" s="482"/>
      <c r="I40" s="482"/>
      <c r="J40" s="482"/>
      <c r="K40" s="482"/>
      <c r="L40" s="482"/>
      <c r="M40" s="482"/>
      <c r="N40" s="482"/>
      <c r="O40" s="482"/>
      <c r="P40" s="22"/>
      <c r="Q40" s="22"/>
    </row>
    <row r="41" spans="1:17" ht="15.5">
      <c r="A41" s="22"/>
      <c r="B41" s="22"/>
      <c r="C41" s="613"/>
      <c r="D41" s="1212" t="s">
        <v>1092</v>
      </c>
      <c r="E41" s="1322"/>
      <c r="F41" s="1322"/>
      <c r="G41" s="1322"/>
      <c r="H41" s="1322"/>
      <c r="I41" s="1322"/>
      <c r="J41" s="1322"/>
      <c r="K41" s="1322"/>
      <c r="L41" s="1322"/>
      <c r="M41" s="1322"/>
      <c r="N41" s="1322"/>
      <c r="O41" s="1322"/>
      <c r="P41" s="22"/>
      <c r="Q41" s="22"/>
    </row>
    <row r="42" spans="1:17" ht="8.15" customHeight="1">
      <c r="A42" s="22"/>
      <c r="B42" s="22"/>
      <c r="C42" s="22"/>
      <c r="D42" s="300"/>
      <c r="E42" s="300"/>
      <c r="F42" s="300"/>
      <c r="G42" s="300"/>
      <c r="H42" s="300"/>
      <c r="I42" s="300"/>
      <c r="J42" s="300"/>
      <c r="K42" s="300"/>
      <c r="L42" s="300"/>
      <c r="M42" s="300"/>
      <c r="N42" s="300"/>
      <c r="O42" s="300"/>
      <c r="P42" s="22"/>
      <c r="Q42" s="22"/>
    </row>
    <row r="43" spans="1:17" ht="15.5">
      <c r="A43" s="22"/>
      <c r="B43" s="22"/>
      <c r="C43" s="613"/>
      <c r="D43" s="1212" t="s">
        <v>1017</v>
      </c>
      <c r="E43" s="1213"/>
      <c r="F43" s="1213"/>
      <c r="G43" s="1213"/>
      <c r="H43" s="1213"/>
      <c r="I43" s="1213"/>
      <c r="J43" s="1213"/>
      <c r="K43" s="1213"/>
      <c r="L43" s="1213"/>
      <c r="M43" s="1213"/>
      <c r="N43" s="1213"/>
      <c r="O43" s="1213"/>
      <c r="P43" s="22"/>
      <c r="Q43" s="22"/>
    </row>
    <row r="44" spans="1:17" ht="8.15" customHeight="1">
      <c r="A44" s="22"/>
      <c r="B44" s="22"/>
      <c r="C44" s="22"/>
      <c r="D44" s="300"/>
      <c r="E44" s="300"/>
      <c r="F44" s="300"/>
      <c r="G44" s="300"/>
      <c r="H44" s="300"/>
      <c r="I44" s="300"/>
      <c r="J44" s="300"/>
      <c r="K44" s="300"/>
      <c r="L44" s="300"/>
      <c r="M44" s="300"/>
      <c r="N44" s="300"/>
      <c r="O44" s="300"/>
      <c r="P44" s="22"/>
      <c r="Q44" s="22"/>
    </row>
    <row r="45" spans="1:17" ht="15.5">
      <c r="A45" s="22"/>
      <c r="B45" s="22"/>
      <c r="C45" s="613"/>
      <c r="D45" s="1212" t="s">
        <v>1060</v>
      </c>
      <c r="E45" s="1213"/>
      <c r="F45" s="1213"/>
      <c r="G45" s="1213"/>
      <c r="H45" s="1213"/>
      <c r="I45" s="1213"/>
      <c r="J45" s="1213"/>
      <c r="K45" s="1213"/>
      <c r="L45" s="1213"/>
      <c r="M45" s="1213"/>
      <c r="N45" s="1213"/>
      <c r="O45" s="1213"/>
      <c r="P45" s="22"/>
      <c r="Q45" s="22"/>
    </row>
    <row r="46" spans="1:17" ht="8.15" customHeight="1">
      <c r="A46" s="22"/>
      <c r="B46" s="22"/>
      <c r="C46" s="22"/>
      <c r="D46" s="300"/>
      <c r="E46" s="300"/>
      <c r="F46" s="300"/>
      <c r="G46" s="300"/>
      <c r="H46" s="300"/>
      <c r="I46" s="300"/>
      <c r="J46" s="300"/>
      <c r="K46" s="300"/>
      <c r="L46" s="300"/>
      <c r="M46" s="300"/>
      <c r="N46" s="300"/>
      <c r="O46" s="300"/>
      <c r="P46" s="22"/>
      <c r="Q46" s="22"/>
    </row>
    <row r="47" spans="1:17" ht="15.5">
      <c r="A47" s="22"/>
      <c r="B47" s="22"/>
      <c r="C47" s="613"/>
      <c r="D47" s="1212" t="s">
        <v>1014</v>
      </c>
      <c r="E47" s="1213"/>
      <c r="F47" s="1213"/>
      <c r="G47" s="1213"/>
      <c r="H47" s="1213"/>
      <c r="I47" s="1213"/>
      <c r="J47" s="1213"/>
      <c r="K47" s="1213"/>
      <c r="L47" s="1213"/>
      <c r="M47" s="1213"/>
      <c r="N47" s="1213"/>
      <c r="O47" s="1213"/>
      <c r="P47" s="22"/>
      <c r="Q47" s="22"/>
    </row>
    <row r="48" spans="1:17" ht="8.15" customHeight="1">
      <c r="A48" s="22"/>
      <c r="B48" s="22"/>
      <c r="C48" s="22"/>
      <c r="D48" s="22"/>
      <c r="E48" s="33"/>
      <c r="F48" s="33"/>
      <c r="G48" s="22"/>
      <c r="H48" s="22"/>
      <c r="I48" s="22"/>
      <c r="J48" s="22"/>
      <c r="K48" s="22"/>
      <c r="L48" s="22"/>
      <c r="M48" s="22"/>
      <c r="N48" s="22"/>
      <c r="O48" s="22"/>
      <c r="P48" s="22"/>
      <c r="Q48" s="22"/>
    </row>
    <row r="49" spans="1:19" ht="16.5" customHeight="1">
      <c r="A49" s="22"/>
      <c r="B49" s="22"/>
      <c r="C49" s="613"/>
      <c r="D49" s="1212" t="s">
        <v>924</v>
      </c>
      <c r="E49" s="1213"/>
      <c r="F49" s="1213"/>
      <c r="G49" s="1214"/>
      <c r="H49" s="1214"/>
      <c r="I49" s="1214"/>
      <c r="J49" s="1214"/>
      <c r="K49" s="1214"/>
      <c r="L49" s="1214"/>
      <c r="M49" s="1214"/>
      <c r="N49" s="1214"/>
      <c r="O49" s="1214"/>
      <c r="P49" s="22"/>
      <c r="Q49" s="22"/>
    </row>
    <row r="50" spans="1:19" ht="16.5" customHeight="1">
      <c r="A50" s="22"/>
      <c r="B50" s="22"/>
      <c r="C50" s="22"/>
      <c r="D50" s="22"/>
      <c r="E50" s="33"/>
      <c r="F50" s="33"/>
      <c r="G50" s="1205"/>
      <c r="H50" s="1205"/>
      <c r="I50" s="1205"/>
      <c r="J50" s="1205"/>
      <c r="K50" s="1205"/>
      <c r="L50" s="1205"/>
      <c r="M50" s="1205"/>
      <c r="N50" s="1205"/>
      <c r="O50" s="1205"/>
      <c r="P50" s="22"/>
      <c r="Q50" s="22"/>
    </row>
    <row r="51" spans="1:19" ht="33" customHeight="1">
      <c r="A51" s="22"/>
      <c r="B51" s="22"/>
      <c r="C51" s="22"/>
      <c r="D51" s="22"/>
      <c r="E51" s="33"/>
      <c r="F51" s="33"/>
      <c r="G51" s="22"/>
      <c r="H51" s="22"/>
      <c r="I51" s="22"/>
      <c r="J51" s="22"/>
      <c r="K51" s="22"/>
      <c r="L51" s="22"/>
      <c r="M51" s="22"/>
      <c r="N51" s="22"/>
      <c r="O51" s="22"/>
      <c r="P51" s="22"/>
      <c r="Q51" s="22"/>
    </row>
    <row r="52" spans="1:19" ht="22" customHeight="1">
      <c r="B52" s="71"/>
      <c r="C52" s="71"/>
      <c r="D52" s="71"/>
      <c r="E52" s="71"/>
      <c r="F52" s="71"/>
      <c r="G52" s="71"/>
      <c r="H52" s="1344"/>
      <c r="I52" s="1345"/>
      <c r="J52" s="1345"/>
      <c r="K52" s="1345"/>
      <c r="L52" s="71"/>
      <c r="M52" s="71"/>
      <c r="N52" s="71"/>
      <c r="O52" s="71"/>
      <c r="P52" s="71"/>
      <c r="Q52" s="71"/>
      <c r="R52" s="71"/>
      <c r="S52" s="22"/>
    </row>
    <row r="53" spans="1:19" ht="5.25" customHeight="1">
      <c r="B53" s="71"/>
      <c r="C53" s="71"/>
      <c r="D53" s="71"/>
      <c r="E53" s="71"/>
      <c r="F53" s="71"/>
      <c r="G53" s="71"/>
      <c r="H53" s="71"/>
      <c r="I53" s="71"/>
      <c r="J53" s="71"/>
      <c r="K53" s="71"/>
      <c r="L53" s="71"/>
      <c r="M53" s="71"/>
      <c r="N53" s="71"/>
      <c r="O53" s="71"/>
      <c r="P53" s="71"/>
      <c r="Q53" s="71"/>
      <c r="R53" s="71"/>
      <c r="S53" s="22"/>
    </row>
    <row r="54" spans="1:19" ht="22" customHeight="1">
      <c r="B54" s="1343"/>
      <c r="C54" s="1343"/>
      <c r="D54" s="1343"/>
      <c r="E54" s="1343"/>
      <c r="F54" s="1343"/>
      <c r="G54" s="22"/>
      <c r="H54" s="732"/>
      <c r="I54" s="732"/>
      <c r="J54" s="732"/>
      <c r="K54" s="732"/>
      <c r="L54" s="71"/>
      <c r="M54" s="654"/>
      <c r="N54" s="449"/>
      <c r="O54" s="449"/>
      <c r="P54" s="71"/>
      <c r="Q54" s="71"/>
      <c r="R54" s="407"/>
      <c r="S54" s="22"/>
    </row>
    <row r="55" spans="1:19">
      <c r="B55" s="1334" t="s">
        <v>1067</v>
      </c>
      <c r="C55" s="802"/>
      <c r="D55" s="802"/>
      <c r="E55" s="802"/>
      <c r="F55" s="802"/>
      <c r="G55" s="450"/>
      <c r="H55" s="1334" t="s">
        <v>1061</v>
      </c>
      <c r="I55" s="1334"/>
      <c r="J55" s="1334"/>
      <c r="K55" s="1334"/>
      <c r="L55" s="22"/>
      <c r="M55" s="1334" t="s">
        <v>1062</v>
      </c>
      <c r="N55" s="1334"/>
      <c r="O55" s="1334"/>
      <c r="P55" s="451"/>
      <c r="Q55" s="451"/>
      <c r="R55" s="451"/>
      <c r="S55" s="22"/>
    </row>
    <row r="56" spans="1:19">
      <c r="B56" s="455"/>
      <c r="C56" s="455"/>
      <c r="D56" s="455"/>
      <c r="E56" s="455"/>
      <c r="F56" s="455"/>
      <c r="G56" s="450"/>
      <c r="H56" s="1335" t="s">
        <v>39</v>
      </c>
      <c r="I56" s="1335"/>
      <c r="J56" s="1335"/>
      <c r="K56" s="1335"/>
      <c r="L56" s="22"/>
      <c r="M56" s="22"/>
      <c r="N56" s="22"/>
      <c r="O56" s="455"/>
      <c r="P56" s="436"/>
      <c r="Q56" s="436"/>
      <c r="R56" s="436"/>
      <c r="S56" s="22"/>
    </row>
  </sheetData>
  <sheetProtection password="998A" sheet="1" objects="1" scenarios="1"/>
  <mergeCells count="37">
    <mergeCell ref="H55:K55"/>
    <mergeCell ref="H56:K56"/>
    <mergeCell ref="D16:O16"/>
    <mergeCell ref="J18:M18"/>
    <mergeCell ref="D20:O20"/>
    <mergeCell ref="D21:F21"/>
    <mergeCell ref="K21:L21"/>
    <mergeCell ref="D39:O39"/>
    <mergeCell ref="B54:F54"/>
    <mergeCell ref="B55:F55"/>
    <mergeCell ref="M55:O55"/>
    <mergeCell ref="H52:K52"/>
    <mergeCell ref="H54:K54"/>
    <mergeCell ref="D43:O43"/>
    <mergeCell ref="E6:O8"/>
    <mergeCell ref="D23:O23"/>
    <mergeCell ref="D25:O25"/>
    <mergeCell ref="C10:O10"/>
    <mergeCell ref="I27:O27"/>
    <mergeCell ref="C14:O14"/>
    <mergeCell ref="C6:D6"/>
    <mergeCell ref="B2:F2"/>
    <mergeCell ref="G2:H2"/>
    <mergeCell ref="D49:F49"/>
    <mergeCell ref="G49:O49"/>
    <mergeCell ref="G50:O50"/>
    <mergeCell ref="D45:O45"/>
    <mergeCell ref="D47:O47"/>
    <mergeCell ref="D38:O38"/>
    <mergeCell ref="D35:O35"/>
    <mergeCell ref="D36:O36"/>
    <mergeCell ref="D41:O41"/>
    <mergeCell ref="E27:G27"/>
    <mergeCell ref="B31:O31"/>
    <mergeCell ref="B4:O4"/>
    <mergeCell ref="D33:O33"/>
    <mergeCell ref="K12:L12"/>
  </mergeCells>
  <pageMargins left="0.59055118110236227" right="0.39370078740157483" top="0.78740157480314965" bottom="0.39370078740157483" header="0.39370078740157483" footer="0.31496062992125984"/>
  <pageSetup paperSize="9" scale="93" orientation="portrait" r:id="rId1"/>
  <headerFooter alignWithMargins="0"/>
  <colBreaks count="1" manualBreakCount="1">
    <brk id="15" max="3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3"/>
  </sheetPr>
  <dimension ref="A1:Q493"/>
  <sheetViews>
    <sheetView showGridLines="0" topLeftCell="B1" zoomScale="95" zoomScaleNormal="100" workbookViewId="0">
      <selection activeCell="H5" sqref="H5:L5"/>
    </sheetView>
  </sheetViews>
  <sheetFormatPr baseColWidth="10" defaultRowHeight="12.5"/>
  <cols>
    <col min="1" max="1" width="2.453125" customWidth="1"/>
    <col min="2" max="2" width="3.54296875" customWidth="1"/>
    <col min="3" max="3" width="15.453125" customWidth="1"/>
    <col min="4" max="4" width="5.1796875" customWidth="1"/>
    <col min="5" max="5" width="6" customWidth="1"/>
    <col min="6" max="6" width="9.1796875" customWidth="1"/>
    <col min="7" max="7" width="14.26953125" customWidth="1"/>
    <col min="8" max="8" width="15.54296875" customWidth="1"/>
    <col min="9" max="9" width="16.81640625" customWidth="1"/>
    <col min="10" max="10" width="18.453125" customWidth="1"/>
    <col min="11" max="11" width="13.54296875" customWidth="1"/>
    <col min="12" max="12" width="17.7265625" customWidth="1"/>
    <col min="13" max="13" width="14.81640625" customWidth="1"/>
    <col min="14" max="14" width="2.453125" customWidth="1"/>
    <col min="15" max="15" width="2.54296875" customWidth="1"/>
    <col min="17" max="17" width="5.1796875" customWidth="1"/>
  </cols>
  <sheetData>
    <row r="1" spans="1:14" ht="8.25" customHeight="1" thickBot="1">
      <c r="A1" s="22"/>
      <c r="B1" s="22"/>
      <c r="C1" s="22"/>
      <c r="D1" s="22"/>
      <c r="E1" s="22"/>
      <c r="F1" s="22"/>
      <c r="G1" s="22"/>
      <c r="H1" s="22"/>
      <c r="I1" s="22"/>
      <c r="J1" s="22"/>
      <c r="K1" s="22"/>
      <c r="L1" s="22"/>
      <c r="M1" s="22"/>
      <c r="N1" s="22"/>
    </row>
    <row r="2" spans="1:14" ht="18">
      <c r="A2" s="22"/>
      <c r="B2" s="1349" t="s">
        <v>1043</v>
      </c>
      <c r="C2" s="1350"/>
      <c r="D2" s="1350"/>
      <c r="E2" s="1350"/>
      <c r="F2" s="1350"/>
      <c r="G2" s="1350"/>
      <c r="H2" s="1350"/>
      <c r="I2" s="1350"/>
      <c r="J2" s="1350"/>
      <c r="K2" s="1350"/>
      <c r="L2" s="1350"/>
      <c r="M2" s="1351"/>
      <c r="N2" s="74"/>
    </row>
    <row r="3" spans="1:14" ht="23.25" customHeight="1" thickBot="1">
      <c r="A3" s="22"/>
      <c r="B3" s="1352" t="s">
        <v>40</v>
      </c>
      <c r="C3" s="1353"/>
      <c r="D3" s="1353"/>
      <c r="E3" s="1353"/>
      <c r="F3" s="1353"/>
      <c r="G3" s="1353"/>
      <c r="H3" s="1353"/>
      <c r="I3" s="1353"/>
      <c r="J3" s="1353"/>
      <c r="K3" s="1353"/>
      <c r="L3" s="1353"/>
      <c r="M3" s="1354"/>
      <c r="N3" s="74"/>
    </row>
    <row r="4" spans="1:14" ht="16.5" customHeight="1" thickBot="1">
      <c r="A4" s="22"/>
      <c r="B4" s="22"/>
      <c r="C4" s="29"/>
      <c r="D4" s="29"/>
      <c r="E4" s="29"/>
      <c r="F4" s="29"/>
      <c r="G4" s="29"/>
      <c r="H4" s="22"/>
      <c r="I4" s="22"/>
      <c r="J4" s="22"/>
      <c r="K4" s="22"/>
      <c r="L4" s="22"/>
      <c r="M4" s="22"/>
      <c r="N4" s="22"/>
    </row>
    <row r="5" spans="1:14" ht="18.5" thickBot="1">
      <c r="A5" s="22"/>
      <c r="B5" s="1357" t="s">
        <v>880</v>
      </c>
      <c r="C5" s="1357"/>
      <c r="D5" s="1357"/>
      <c r="E5" s="1357"/>
      <c r="F5" s="1357"/>
      <c r="G5" s="1403"/>
      <c r="H5" s="1416"/>
      <c r="I5" s="1417"/>
      <c r="J5" s="1417"/>
      <c r="K5" s="1417"/>
      <c r="L5" s="1418"/>
      <c r="M5" s="75"/>
      <c r="N5" s="76"/>
    </row>
    <row r="6" spans="1:14" ht="6" customHeight="1">
      <c r="A6" s="22"/>
      <c r="B6" s="22"/>
      <c r="C6" s="29"/>
      <c r="D6" s="29"/>
      <c r="E6" s="29"/>
      <c r="F6" s="29"/>
      <c r="G6" s="29"/>
      <c r="H6" s="22"/>
      <c r="I6" s="22"/>
      <c r="J6" s="77"/>
      <c r="K6" s="77"/>
      <c r="L6" s="77"/>
      <c r="M6" s="77"/>
      <c r="N6" s="76"/>
    </row>
    <row r="7" spans="1:14" ht="14">
      <c r="A7" s="22"/>
      <c r="B7" s="22"/>
      <c r="C7" s="32" t="s">
        <v>41</v>
      </c>
      <c r="D7" s="32"/>
      <c r="E7" s="32"/>
      <c r="F7" s="32"/>
      <c r="G7" s="32"/>
      <c r="H7" s="78"/>
      <c r="I7" s="22"/>
      <c r="J7" s="1358" t="s">
        <v>883</v>
      </c>
      <c r="K7" s="1358"/>
      <c r="L7" s="1358"/>
      <c r="M7" s="1358"/>
      <c r="N7" s="22"/>
    </row>
    <row r="8" spans="1:14" ht="14">
      <c r="A8" s="22"/>
      <c r="B8" s="22"/>
      <c r="C8" s="32" t="s">
        <v>42</v>
      </c>
      <c r="D8" s="32"/>
      <c r="E8" s="32"/>
      <c r="F8" s="32"/>
      <c r="G8" s="32"/>
      <c r="H8" s="79">
        <v>365</v>
      </c>
      <c r="I8" s="22"/>
      <c r="J8" s="1358" t="s">
        <v>884</v>
      </c>
      <c r="K8" s="1358"/>
      <c r="L8" s="1358"/>
      <c r="M8" s="1358"/>
      <c r="N8" s="22"/>
    </row>
    <row r="9" spans="1:14" ht="5.25" customHeight="1" thickBot="1">
      <c r="A9" s="22"/>
      <c r="B9" s="22"/>
      <c r="C9" s="32"/>
      <c r="D9" s="32"/>
      <c r="E9" s="32"/>
      <c r="F9" s="32"/>
      <c r="G9" s="32"/>
      <c r="H9" s="14"/>
      <c r="I9" s="22"/>
      <c r="J9" s="28"/>
      <c r="K9" s="22"/>
      <c r="L9" s="22"/>
      <c r="M9" s="22"/>
      <c r="N9" s="22"/>
    </row>
    <row r="10" spans="1:14" ht="14.5" thickBot="1">
      <c r="A10" s="22"/>
      <c r="B10" s="22"/>
      <c r="C10" s="1367" t="s">
        <v>885</v>
      </c>
      <c r="D10" s="1367"/>
      <c r="E10" s="1367"/>
      <c r="F10" s="1367"/>
      <c r="G10" s="1368"/>
      <c r="H10" s="80"/>
      <c r="I10" s="16" t="s">
        <v>43</v>
      </c>
      <c r="J10" s="1355" t="s">
        <v>886</v>
      </c>
      <c r="K10" s="1356"/>
      <c r="L10" s="82"/>
      <c r="M10" s="22" t="s">
        <v>878</v>
      </c>
      <c r="N10" s="22"/>
    </row>
    <row r="11" spans="1:14" ht="14.5" thickBot="1">
      <c r="A11" s="22"/>
      <c r="B11" s="22"/>
      <c r="C11" s="57" t="s">
        <v>44</v>
      </c>
      <c r="D11" s="57"/>
      <c r="E11" s="57"/>
      <c r="F11" s="57"/>
      <c r="G11" s="57"/>
      <c r="H11" s="80"/>
      <c r="I11" s="16" t="s">
        <v>45</v>
      </c>
      <c r="J11" s="81"/>
      <c r="K11" s="16"/>
      <c r="L11" s="22"/>
      <c r="M11" s="22"/>
      <c r="N11" s="22"/>
    </row>
    <row r="12" spans="1:14" ht="16.5" customHeight="1" thickBot="1">
      <c r="A12" s="22"/>
      <c r="B12" s="22"/>
      <c r="C12" s="57" t="s">
        <v>46</v>
      </c>
      <c r="D12" s="57"/>
      <c r="E12" s="57"/>
      <c r="F12" s="57"/>
      <c r="G12" s="57"/>
      <c r="H12" s="80" t="str">
        <f>IF(OR(H10&gt;0,H11&gt;0),H10+H11," ")</f>
        <v xml:space="preserve"> </v>
      </c>
      <c r="I12" s="16" t="s">
        <v>899</v>
      </c>
      <c r="J12" s="1358" t="s">
        <v>897</v>
      </c>
      <c r="K12" s="1359"/>
      <c r="L12" s="276"/>
      <c r="M12" s="28" t="s">
        <v>896</v>
      </c>
      <c r="N12" s="22"/>
    </row>
    <row r="13" spans="1:14" ht="6" customHeight="1">
      <c r="A13" s="22"/>
      <c r="B13" s="22"/>
      <c r="C13" s="83"/>
      <c r="D13" s="83"/>
      <c r="E13" s="83"/>
      <c r="F13" s="83"/>
      <c r="G13" s="83"/>
      <c r="H13" s="83"/>
      <c r="I13" s="83"/>
      <c r="J13" s="1401" t="s">
        <v>898</v>
      </c>
      <c r="K13" s="1402"/>
      <c r="L13" s="1402"/>
      <c r="M13" s="1402"/>
      <c r="N13" s="22"/>
    </row>
    <row r="14" spans="1:14" ht="17">
      <c r="A14" s="22"/>
      <c r="B14" s="22"/>
      <c r="C14" s="57" t="s">
        <v>855</v>
      </c>
      <c r="D14" s="57"/>
      <c r="E14" s="57"/>
      <c r="F14" s="57"/>
      <c r="G14" s="57"/>
      <c r="H14" s="84"/>
      <c r="I14" s="16" t="s">
        <v>47</v>
      </c>
      <c r="J14" s="1402"/>
      <c r="K14" s="1402"/>
      <c r="L14" s="1402"/>
      <c r="M14" s="1402"/>
      <c r="N14" s="22"/>
    </row>
    <row r="15" spans="1:14" ht="14.25" customHeight="1">
      <c r="A15" s="22"/>
      <c r="B15" s="22"/>
      <c r="C15" s="57"/>
      <c r="D15" s="57"/>
      <c r="E15" s="57"/>
      <c r="F15" s="57"/>
      <c r="G15" s="57"/>
      <c r="H15" s="275"/>
      <c r="I15" s="16"/>
      <c r="J15" s="1402"/>
      <c r="K15" s="1402"/>
      <c r="L15" s="1402"/>
      <c r="M15" s="1402"/>
      <c r="N15" s="22"/>
    </row>
    <row r="16" spans="1:14" ht="14.15" customHeight="1">
      <c r="A16" s="22"/>
      <c r="B16" s="22"/>
      <c r="C16" s="83"/>
      <c r="D16" s="83"/>
      <c r="E16" s="83"/>
      <c r="F16" s="83"/>
      <c r="G16" s="83"/>
      <c r="H16" s="83"/>
      <c r="I16" s="83"/>
      <c r="J16" s="83"/>
      <c r="K16" s="16"/>
      <c r="L16" s="22"/>
      <c r="M16" s="22"/>
      <c r="N16" s="22"/>
    </row>
    <row r="17" spans="1:16" ht="18">
      <c r="A17" s="22"/>
      <c r="B17" s="1357" t="s">
        <v>881</v>
      </c>
      <c r="C17" s="1357"/>
      <c r="D17" s="1357"/>
      <c r="E17" s="1357"/>
      <c r="F17" s="1357"/>
      <c r="G17" s="1357"/>
      <c r="H17" s="1357"/>
      <c r="I17" s="1357"/>
      <c r="J17" s="1357"/>
      <c r="K17" s="1357"/>
      <c r="L17" s="1357"/>
      <c r="M17" s="1357"/>
      <c r="N17" s="22"/>
    </row>
    <row r="18" spans="1:16" ht="12" customHeight="1">
      <c r="A18" s="22"/>
      <c r="B18" s="22"/>
      <c r="C18" s="22"/>
      <c r="D18" s="22"/>
      <c r="E18" s="22"/>
      <c r="F18" s="22"/>
      <c r="G18" s="22"/>
      <c r="H18" s="22"/>
      <c r="I18" s="22"/>
      <c r="J18" s="22"/>
      <c r="K18" s="22"/>
      <c r="L18" s="22"/>
      <c r="M18" s="22"/>
      <c r="N18" s="22"/>
    </row>
    <row r="19" spans="1:16" ht="15" customHeight="1">
      <c r="A19" s="22"/>
      <c r="B19" s="22"/>
      <c r="C19" s="29" t="s">
        <v>48</v>
      </c>
      <c r="D19" s="32"/>
      <c r="E19" s="32"/>
      <c r="F19" s="32"/>
      <c r="G19" s="32"/>
      <c r="H19" s="22"/>
      <c r="I19" s="22"/>
      <c r="J19" s="22"/>
      <c r="K19" s="810"/>
      <c r="L19" s="810"/>
      <c r="M19" s="262"/>
      <c r="N19" s="22"/>
    </row>
    <row r="20" spans="1:16" ht="14.25" customHeight="1">
      <c r="A20" s="22"/>
      <c r="B20" s="22"/>
      <c r="C20" s="76" t="s">
        <v>894</v>
      </c>
      <c r="D20" s="39"/>
      <c r="E20" s="39"/>
      <c r="F20" s="39"/>
      <c r="G20" s="39"/>
      <c r="H20" s="39"/>
      <c r="I20" s="85"/>
      <c r="J20" s="38" t="s">
        <v>856</v>
      </c>
      <c r="K20" s="86"/>
      <c r="L20" s="87"/>
      <c r="M20" s="257"/>
      <c r="N20" s="22"/>
    </row>
    <row r="21" spans="1:16" ht="12.75" customHeight="1">
      <c r="A21" s="22"/>
      <c r="B21" s="22"/>
      <c r="C21" s="39"/>
      <c r="D21" s="39" t="s">
        <v>49</v>
      </c>
      <c r="E21" s="39"/>
      <c r="F21" s="39"/>
      <c r="G21" s="39"/>
      <c r="H21" s="39"/>
      <c r="I21" s="88"/>
      <c r="J21" s="38" t="s">
        <v>850</v>
      </c>
      <c r="K21" s="76"/>
      <c r="L21" s="87"/>
      <c r="M21" s="87"/>
      <c r="N21" s="22"/>
    </row>
    <row r="22" spans="1:16" ht="12.75" customHeight="1" thickBot="1">
      <c r="A22" s="22"/>
      <c r="B22" s="22"/>
      <c r="C22" s="39"/>
      <c r="D22" s="39" t="s">
        <v>50</v>
      </c>
      <c r="E22" s="39"/>
      <c r="F22" s="39"/>
      <c r="G22" s="39"/>
      <c r="H22" s="39"/>
      <c r="I22" s="39"/>
      <c r="J22" s="39"/>
      <c r="K22" s="39"/>
      <c r="L22" s="87"/>
      <c r="M22" s="87"/>
      <c r="N22" s="22"/>
    </row>
    <row r="23" spans="1:16" ht="14.25" customHeight="1">
      <c r="A23" s="22"/>
      <c r="B23" s="22"/>
      <c r="C23" s="89" t="s">
        <v>51</v>
      </c>
      <c r="D23" s="89"/>
      <c r="E23" s="89"/>
      <c r="F23" s="89"/>
      <c r="G23" s="89"/>
      <c r="H23" s="89"/>
      <c r="I23" s="90"/>
      <c r="J23" s="38" t="s">
        <v>856</v>
      </c>
      <c r="K23" s="1419" t="s">
        <v>857</v>
      </c>
      <c r="L23" s="1420"/>
      <c r="M23" s="1421"/>
      <c r="N23" s="22"/>
    </row>
    <row r="24" spans="1:16" ht="12.75" customHeight="1">
      <c r="A24" s="22"/>
      <c r="B24" s="22"/>
      <c r="C24" s="39"/>
      <c r="D24" s="39" t="s">
        <v>49</v>
      </c>
      <c r="E24" s="39"/>
      <c r="F24" s="39"/>
      <c r="G24" s="39"/>
      <c r="H24" s="39"/>
      <c r="I24" s="88"/>
      <c r="J24" s="38" t="s">
        <v>52</v>
      </c>
      <c r="K24" s="1422"/>
      <c r="L24" s="1423"/>
      <c r="M24" s="1424"/>
      <c r="N24" s="22"/>
      <c r="P24" s="91"/>
    </row>
    <row r="25" spans="1:16" ht="12.75" customHeight="1">
      <c r="A25" s="22"/>
      <c r="B25" s="22"/>
      <c r="C25" s="39"/>
      <c r="D25" s="39" t="s">
        <v>50</v>
      </c>
      <c r="E25" s="39"/>
      <c r="F25" s="39"/>
      <c r="G25" s="39"/>
      <c r="H25" s="39"/>
      <c r="I25" s="39"/>
      <c r="J25" s="39"/>
      <c r="K25" s="1422"/>
      <c r="L25" s="1423"/>
      <c r="M25" s="1424"/>
      <c r="N25" s="22"/>
    </row>
    <row r="26" spans="1:16" ht="14.25" customHeight="1">
      <c r="A26" s="22"/>
      <c r="B26" s="22"/>
      <c r="C26" s="76" t="s">
        <v>53</v>
      </c>
      <c r="D26" s="39"/>
      <c r="E26" s="39"/>
      <c r="F26" s="39"/>
      <c r="G26" s="39"/>
      <c r="H26" s="39"/>
      <c r="I26" s="90"/>
      <c r="J26" s="38" t="s">
        <v>856</v>
      </c>
      <c r="K26" s="1422"/>
      <c r="L26" s="1423"/>
      <c r="M26" s="1424"/>
      <c r="N26" s="22"/>
    </row>
    <row r="27" spans="1:16" ht="13.5" customHeight="1">
      <c r="A27" s="22"/>
      <c r="B27" s="22"/>
      <c r="C27" s="73"/>
      <c r="D27" s="77" t="s">
        <v>54</v>
      </c>
      <c r="E27" s="73"/>
      <c r="F27" s="73"/>
      <c r="G27" s="73"/>
      <c r="H27" s="73"/>
      <c r="I27" s="73"/>
      <c r="J27" s="73"/>
      <c r="K27" s="1422"/>
      <c r="L27" s="1423"/>
      <c r="M27" s="1424"/>
      <c r="N27" s="22"/>
    </row>
    <row r="28" spans="1:16">
      <c r="A28" s="22"/>
      <c r="B28" s="22"/>
      <c r="C28" s="73" t="s">
        <v>879</v>
      </c>
      <c r="D28" s="73"/>
      <c r="E28" s="73"/>
      <c r="F28" s="73"/>
      <c r="G28" s="73"/>
      <c r="H28" s="73"/>
      <c r="I28" s="39"/>
      <c r="J28" s="39"/>
      <c r="K28" s="1422"/>
      <c r="L28" s="1423"/>
      <c r="M28" s="1424"/>
      <c r="N28" s="22"/>
    </row>
    <row r="29" spans="1:16" ht="19.5" customHeight="1">
      <c r="A29" s="22"/>
      <c r="B29" s="22"/>
      <c r="C29" s="57" t="s">
        <v>56</v>
      </c>
      <c r="D29" s="89"/>
      <c r="E29" s="89"/>
      <c r="F29" s="89"/>
      <c r="G29" s="89"/>
      <c r="H29" s="89"/>
      <c r="I29" s="92">
        <f>IF(AND(ISBLANK(I20),ISBLANK(I23),ISBLANK(I26)),0,I20*(100-I21)/100+I23*(100-I24)/100+I26)</f>
        <v>0</v>
      </c>
      <c r="J29" s="38" t="s">
        <v>856</v>
      </c>
      <c r="K29" s="1422"/>
      <c r="L29" s="1423"/>
      <c r="M29" s="1424"/>
      <c r="N29" s="22"/>
    </row>
    <row r="30" spans="1:16" ht="6" customHeight="1" thickBot="1">
      <c r="A30" s="22"/>
      <c r="B30" s="22"/>
      <c r="C30" s="73"/>
      <c r="D30" s="73"/>
      <c r="E30" s="73"/>
      <c r="F30" s="73"/>
      <c r="G30" s="73"/>
      <c r="H30" s="73"/>
      <c r="I30" s="73"/>
      <c r="J30" s="73"/>
      <c r="K30" s="1425"/>
      <c r="L30" s="1426"/>
      <c r="M30" s="1427"/>
      <c r="N30" s="22"/>
    </row>
    <row r="31" spans="1:16" ht="15" customHeight="1">
      <c r="A31" s="22"/>
      <c r="B31" s="22"/>
      <c r="C31" s="1370" t="s">
        <v>57</v>
      </c>
      <c r="D31" s="1370"/>
      <c r="E31" s="1370"/>
      <c r="F31" s="1370"/>
      <c r="G31" s="1370"/>
      <c r="H31" s="1371"/>
      <c r="I31" s="85"/>
      <c r="J31" s="38" t="s">
        <v>856</v>
      </c>
      <c r="K31" s="93"/>
      <c r="L31" s="38"/>
      <c r="M31" s="38"/>
      <c r="N31" s="22"/>
    </row>
    <row r="32" spans="1:16" ht="15" customHeight="1">
      <c r="A32" s="22"/>
      <c r="B32" s="22"/>
      <c r="C32" s="1370" t="s">
        <v>900</v>
      </c>
      <c r="D32" s="1370"/>
      <c r="E32" s="1370"/>
      <c r="F32" s="1370"/>
      <c r="G32" s="1370"/>
      <c r="H32" s="1370"/>
      <c r="I32" s="269"/>
      <c r="J32" s="38"/>
      <c r="K32" s="93"/>
      <c r="L32" s="38"/>
      <c r="M32" s="38"/>
      <c r="N32" s="22"/>
    </row>
    <row r="33" spans="1:16" ht="15" customHeight="1">
      <c r="A33" s="22"/>
      <c r="B33" s="22"/>
      <c r="C33" s="1372" t="s">
        <v>901</v>
      </c>
      <c r="D33" s="1370"/>
      <c r="E33" s="1370"/>
      <c r="F33" s="1370"/>
      <c r="G33" s="1370"/>
      <c r="H33" s="1370"/>
      <c r="I33" s="76"/>
      <c r="J33" s="76"/>
      <c r="K33" s="1404" t="s">
        <v>909</v>
      </c>
      <c r="L33" s="1405"/>
      <c r="M33" s="1406"/>
      <c r="N33" s="22"/>
    </row>
    <row r="34" spans="1:16" ht="6.75" customHeight="1" thickBot="1">
      <c r="A34" s="22"/>
      <c r="B34" s="22"/>
      <c r="C34" s="73"/>
      <c r="D34" s="73"/>
      <c r="E34" s="73"/>
      <c r="F34" s="73"/>
      <c r="G34" s="73"/>
      <c r="H34" s="73"/>
      <c r="I34" s="73"/>
      <c r="J34" s="73"/>
      <c r="K34" s="1407"/>
      <c r="L34" s="1408"/>
      <c r="M34" s="1409"/>
      <c r="N34" s="22"/>
    </row>
    <row r="35" spans="1:16" ht="14.25" customHeight="1">
      <c r="A35" s="22"/>
      <c r="B35" s="22"/>
      <c r="C35" s="94" t="s">
        <v>58</v>
      </c>
      <c r="D35" s="57"/>
      <c r="E35" s="57"/>
      <c r="F35" s="57"/>
      <c r="G35" s="57"/>
      <c r="H35" s="89"/>
      <c r="I35" s="1413">
        <f>IF(AND(ISBLANK(I20),ISBLANK(I23),ISBLANK(I26),ISBLANK(I31)),0,I20*(100-I21)/100+I23*(100-I24)/100+I26+I31)</f>
        <v>0</v>
      </c>
      <c r="J35" s="1415" t="s">
        <v>856</v>
      </c>
      <c r="K35" s="1407"/>
      <c r="L35" s="1408"/>
      <c r="M35" s="1409"/>
      <c r="N35" s="22"/>
    </row>
    <row r="36" spans="1:16" ht="13.5" customHeight="1" thickBot="1">
      <c r="A36" s="22"/>
      <c r="B36" s="22"/>
      <c r="C36" s="57" t="s">
        <v>892</v>
      </c>
      <c r="D36" s="89"/>
      <c r="E36" s="89"/>
      <c r="F36" s="89"/>
      <c r="G36" s="95"/>
      <c r="H36" s="96"/>
      <c r="I36" s="1414"/>
      <c r="J36" s="1415"/>
      <c r="K36" s="1407"/>
      <c r="L36" s="1408"/>
      <c r="M36" s="1409"/>
      <c r="N36" s="22"/>
    </row>
    <row r="37" spans="1:16" ht="18.75" customHeight="1" thickBot="1">
      <c r="A37" s="22"/>
      <c r="B37" s="22"/>
      <c r="C37" s="22"/>
      <c r="D37" s="22"/>
      <c r="E37" s="22"/>
      <c r="F37" s="22"/>
      <c r="G37" s="22"/>
      <c r="H37" s="83"/>
      <c r="I37" s="83"/>
      <c r="J37" s="83"/>
      <c r="K37" s="1407"/>
      <c r="L37" s="1408"/>
      <c r="M37" s="1409"/>
      <c r="N37" s="22"/>
    </row>
    <row r="38" spans="1:16" ht="30" customHeight="1" thickBot="1">
      <c r="A38" s="22"/>
      <c r="B38" s="22"/>
      <c r="C38" s="782" t="s">
        <v>893</v>
      </c>
      <c r="D38" s="782"/>
      <c r="E38" s="782"/>
      <c r="F38" s="782"/>
      <c r="G38" s="782"/>
      <c r="H38" s="1428"/>
      <c r="I38" s="98"/>
      <c r="J38" s="38" t="s">
        <v>856</v>
      </c>
      <c r="K38" s="1407"/>
      <c r="L38" s="1408"/>
      <c r="M38" s="1409"/>
      <c r="N38" s="22"/>
      <c r="P38" s="253"/>
    </row>
    <row r="39" spans="1:16" ht="15" customHeight="1">
      <c r="A39" s="22"/>
      <c r="B39" s="22"/>
      <c r="C39" s="1369" t="s">
        <v>891</v>
      </c>
      <c r="D39" s="1369"/>
      <c r="E39" s="1369"/>
      <c r="F39" s="1369"/>
      <c r="G39" s="1369"/>
      <c r="H39" s="1369"/>
      <c r="I39" s="100"/>
      <c r="J39" s="38"/>
      <c r="K39" s="1410"/>
      <c r="L39" s="1411"/>
      <c r="M39" s="1412"/>
      <c r="N39" s="22"/>
    </row>
    <row r="40" spans="1:16" ht="12" customHeight="1">
      <c r="A40" s="22"/>
      <c r="B40" s="22"/>
      <c r="C40" s="97"/>
      <c r="D40" s="97"/>
      <c r="E40" s="97"/>
      <c r="F40" s="97"/>
      <c r="G40" s="97"/>
      <c r="H40" s="99"/>
      <c r="I40" s="100"/>
      <c r="J40" s="38"/>
      <c r="K40" s="101"/>
      <c r="L40" s="101"/>
      <c r="M40" s="101"/>
      <c r="N40" s="22"/>
    </row>
    <row r="41" spans="1:16" ht="18" customHeight="1">
      <c r="A41" s="22"/>
      <c r="B41" s="1357" t="s">
        <v>882</v>
      </c>
      <c r="C41" s="1357"/>
      <c r="D41" s="1357"/>
      <c r="E41" s="1357"/>
      <c r="F41" s="1357"/>
      <c r="G41" s="1357"/>
      <c r="H41" s="1357"/>
      <c r="I41" s="1357"/>
      <c r="J41" s="1357"/>
      <c r="K41" s="1357"/>
      <c r="L41" s="1357"/>
      <c r="M41" s="1357"/>
      <c r="N41" s="22"/>
    </row>
    <row r="42" spans="1:16" ht="9.75" customHeight="1">
      <c r="A42" s="22"/>
      <c r="B42" s="22"/>
      <c r="C42" s="97"/>
      <c r="D42" s="97"/>
      <c r="E42" s="97"/>
      <c r="F42" s="97"/>
      <c r="G42" s="97"/>
      <c r="H42" s="99"/>
      <c r="I42" s="100"/>
      <c r="J42" s="38"/>
      <c r="K42" s="101"/>
      <c r="L42" s="101"/>
      <c r="M42" s="101"/>
      <c r="N42" s="22"/>
    </row>
    <row r="43" spans="1:16" ht="13" customHeight="1" thickBot="1">
      <c r="A43" s="22"/>
      <c r="B43" s="102" t="s">
        <v>59</v>
      </c>
      <c r="C43" s="102" t="s">
        <v>60</v>
      </c>
      <c r="D43" s="103" t="s">
        <v>61</v>
      </c>
      <c r="E43" s="102" t="s">
        <v>62</v>
      </c>
      <c r="F43" s="104" t="s">
        <v>63</v>
      </c>
      <c r="G43" s="104" t="s">
        <v>64</v>
      </c>
      <c r="H43" s="104" t="s">
        <v>65</v>
      </c>
      <c r="I43" s="104" t="s">
        <v>66</v>
      </c>
      <c r="J43" s="104" t="s">
        <v>67</v>
      </c>
      <c r="K43" s="104" t="s">
        <v>68</v>
      </c>
      <c r="L43" s="104" t="s">
        <v>69</v>
      </c>
      <c r="M43" s="104" t="s">
        <v>70</v>
      </c>
      <c r="N43" s="22"/>
    </row>
    <row r="44" spans="1:16" ht="12.75" customHeight="1">
      <c r="A44" s="22"/>
      <c r="B44" s="1346" t="s">
        <v>71</v>
      </c>
      <c r="C44" s="1387" t="s">
        <v>72</v>
      </c>
      <c r="D44" s="1363" t="s">
        <v>858</v>
      </c>
      <c r="E44" s="1364"/>
      <c r="F44" s="1362" t="s">
        <v>73</v>
      </c>
      <c r="G44" s="1363" t="s">
        <v>895</v>
      </c>
      <c r="H44" s="1364"/>
      <c r="I44" s="1362" t="s">
        <v>74</v>
      </c>
      <c r="J44" s="105" t="s">
        <v>75</v>
      </c>
      <c r="K44" s="1363" t="s">
        <v>76</v>
      </c>
      <c r="L44" s="1362" t="s">
        <v>77</v>
      </c>
      <c r="M44" s="1382" t="s">
        <v>78</v>
      </c>
      <c r="N44" s="106"/>
    </row>
    <row r="45" spans="1:16" ht="13">
      <c r="A45" s="22"/>
      <c r="B45" s="1347"/>
      <c r="C45" s="1388"/>
      <c r="D45" s="1365"/>
      <c r="E45" s="1366"/>
      <c r="F45" s="1360"/>
      <c r="G45" s="1365"/>
      <c r="H45" s="1366"/>
      <c r="I45" s="1360"/>
      <c r="J45" s="109" t="s">
        <v>79</v>
      </c>
      <c r="K45" s="1365"/>
      <c r="L45" s="1360"/>
      <c r="M45" s="1383"/>
      <c r="N45" s="106"/>
    </row>
    <row r="46" spans="1:16" ht="12.75" customHeight="1">
      <c r="A46" s="22"/>
      <c r="B46" s="1347"/>
      <c r="C46" s="1388"/>
      <c r="D46" s="1365"/>
      <c r="E46" s="1366"/>
      <c r="F46" s="1360"/>
      <c r="G46" s="1365"/>
      <c r="H46" s="1366"/>
      <c r="I46" s="1360"/>
      <c r="J46" s="108" t="s">
        <v>80</v>
      </c>
      <c r="K46" s="1365"/>
      <c r="L46" s="1360"/>
      <c r="M46" s="1383"/>
      <c r="N46" s="106"/>
    </row>
    <row r="47" spans="1:16" ht="12.75" customHeight="1">
      <c r="A47" s="22"/>
      <c r="B47" s="1347"/>
      <c r="C47" s="1388"/>
      <c r="D47" s="1365"/>
      <c r="E47" s="1366"/>
      <c r="F47" s="1360"/>
      <c r="G47" s="1360" t="s">
        <v>859</v>
      </c>
      <c r="H47" s="1360" t="s">
        <v>81</v>
      </c>
      <c r="I47" s="1360"/>
      <c r="J47" s="108" t="s">
        <v>82</v>
      </c>
      <c r="K47" s="1365"/>
      <c r="L47" s="1360"/>
      <c r="M47" s="1383"/>
      <c r="N47" s="106"/>
    </row>
    <row r="48" spans="1:16" ht="12.75" customHeight="1">
      <c r="A48" s="22"/>
      <c r="B48" s="1347"/>
      <c r="C48" s="1388"/>
      <c r="D48" s="1365"/>
      <c r="E48" s="1366"/>
      <c r="F48" s="1360"/>
      <c r="G48" s="1360"/>
      <c r="H48" s="1360"/>
      <c r="I48" s="1360"/>
      <c r="J48" s="1365" t="s">
        <v>83</v>
      </c>
      <c r="K48" s="1365"/>
      <c r="L48" s="1360"/>
      <c r="M48" s="1383"/>
      <c r="N48" s="110"/>
    </row>
    <row r="49" spans="1:16">
      <c r="A49" s="22"/>
      <c r="B49" s="1347"/>
      <c r="C49" s="1388"/>
      <c r="D49" s="1373"/>
      <c r="E49" s="1374"/>
      <c r="F49" s="111" t="s">
        <v>84</v>
      </c>
      <c r="G49" s="1361"/>
      <c r="H49" s="1360"/>
      <c r="I49" s="1361"/>
      <c r="J49" s="1373"/>
      <c r="K49" s="1373"/>
      <c r="L49" s="1361"/>
      <c r="M49" s="1384"/>
      <c r="N49" s="113"/>
    </row>
    <row r="50" spans="1:16" ht="14.5">
      <c r="A50" s="22"/>
      <c r="B50" s="1347"/>
      <c r="C50" s="1389"/>
      <c r="D50" s="114" t="s">
        <v>85</v>
      </c>
      <c r="E50" s="115" t="s">
        <v>86</v>
      </c>
      <c r="F50" s="59" t="s">
        <v>87</v>
      </c>
      <c r="G50" s="114" t="s">
        <v>860</v>
      </c>
      <c r="H50" s="114" t="s">
        <v>860</v>
      </c>
      <c r="I50" s="115" t="s">
        <v>860</v>
      </c>
      <c r="J50" s="112" t="s">
        <v>861</v>
      </c>
      <c r="K50" s="116" t="s">
        <v>861</v>
      </c>
      <c r="L50" s="116" t="s">
        <v>861</v>
      </c>
      <c r="M50" s="117" t="s">
        <v>861</v>
      </c>
      <c r="N50" s="39"/>
      <c r="O50" s="118"/>
      <c r="P50" s="118"/>
    </row>
    <row r="51" spans="1:16" ht="13">
      <c r="A51" s="22"/>
      <c r="B51" s="1348"/>
      <c r="C51" s="119" t="s">
        <v>88</v>
      </c>
      <c r="D51" s="120"/>
      <c r="E51" s="121"/>
      <c r="F51" s="122"/>
      <c r="G51" s="123"/>
      <c r="H51" s="123"/>
      <c r="I51" s="122"/>
      <c r="J51" s="124"/>
      <c r="K51" s="125"/>
      <c r="L51" s="125"/>
      <c r="M51" s="126"/>
      <c r="N51" s="39"/>
      <c r="O51" s="118"/>
      <c r="P51" s="118"/>
    </row>
    <row r="52" spans="1:16" ht="14.15" customHeight="1">
      <c r="A52" s="22"/>
      <c r="B52" s="127"/>
      <c r="C52" s="128" t="s">
        <v>89</v>
      </c>
      <c r="D52" s="129"/>
      <c r="E52" s="130"/>
      <c r="F52" s="131" t="str">
        <f t="shared" ref="F52:F115" si="0">IF(AND(NOT(ISBLANK(D52)),NOT(ISBLANK(E52)),NOT(ISBLANK(D51)),NOT(ISBLANK(E51))),24-D51-(E51/60)+D52+(E52/60)," ")</f>
        <v xml:space="preserve"> </v>
      </c>
      <c r="G52" s="132"/>
      <c r="H52" s="133" t="str">
        <f t="shared" ref="H52:H115" si="1">IF(AND(NOT(ISBLANK(D52)),NOT(ISBLANK(E52)),G52&gt;0),G52/F52*24," ")</f>
        <v xml:space="preserve"> </v>
      </c>
      <c r="I52" s="134" t="str">
        <f t="shared" ref="I52:I115" si="2">IF(OR(ISBLANK(G52),M52=0,H52&lt;0.8*M52)," ",H52)</f>
        <v xml:space="preserve"> </v>
      </c>
      <c r="J52" s="135" t="str">
        <f t="shared" ref="J52:J62" si="3">IF(MIN($I$52:$I$72)=0," ",MIN($I$52:$I$72))</f>
        <v xml:space="preserve"> </v>
      </c>
      <c r="K52" s="136" t="str">
        <f t="shared" ref="K52:K115" si="4">IF(J52=" "," ",J52*1.2)</f>
        <v xml:space="preserve"> </v>
      </c>
      <c r="L52" s="137" t="str">
        <f t="shared" ref="L52:L115" si="5">IF(I52&lt;=K52,I52," ")</f>
        <v xml:space="preserve"> </v>
      </c>
      <c r="M52" s="138">
        <f t="shared" ref="M52:M115" si="6">IF(AND(ISBLANK($I$20),ISBLANK($I$23),ISBLANK($I$26),ISBLANK($I$31),ISBLANK($I$38)),0,IF(SUM($I$20*(100-$I$21)/100,$I$23*(100-$I$24)/100,$I$26,$I$31)&gt;0,($I$20*(100-$I$21)/100+$I$23*(100-$I$24)/100+$I$26+$I$31)/365,$I$38/365))</f>
        <v>0</v>
      </c>
      <c r="N52" s="22"/>
      <c r="O52" s="1377"/>
      <c r="P52" s="1377"/>
    </row>
    <row r="53" spans="1:16" ht="14.15" customHeight="1">
      <c r="A53" s="22"/>
      <c r="B53" s="139"/>
      <c r="C53" s="128" t="s">
        <v>90</v>
      </c>
      <c r="D53" s="129"/>
      <c r="E53" s="130"/>
      <c r="F53" s="131" t="str">
        <f t="shared" si="0"/>
        <v xml:space="preserve"> </v>
      </c>
      <c r="G53" s="132"/>
      <c r="H53" s="133" t="str">
        <f t="shared" si="1"/>
        <v xml:space="preserve"> </v>
      </c>
      <c r="I53" s="134" t="str">
        <f t="shared" si="2"/>
        <v xml:space="preserve"> </v>
      </c>
      <c r="J53" s="135" t="str">
        <f t="shared" si="3"/>
        <v xml:space="preserve"> </v>
      </c>
      <c r="K53" s="136" t="str">
        <f t="shared" si="4"/>
        <v xml:space="preserve"> </v>
      </c>
      <c r="L53" s="137" t="str">
        <f t="shared" si="5"/>
        <v xml:space="preserve"> </v>
      </c>
      <c r="M53" s="138">
        <f t="shared" si="6"/>
        <v>0</v>
      </c>
      <c r="N53" s="22"/>
      <c r="O53" s="1377"/>
      <c r="P53" s="1377"/>
    </row>
    <row r="54" spans="1:16" ht="14.15" customHeight="1">
      <c r="A54" s="22"/>
      <c r="B54" s="139"/>
      <c r="C54" s="128" t="s">
        <v>91</v>
      </c>
      <c r="D54" s="129"/>
      <c r="E54" s="130"/>
      <c r="F54" s="131" t="str">
        <f t="shared" si="0"/>
        <v xml:space="preserve"> </v>
      </c>
      <c r="G54" s="132"/>
      <c r="H54" s="133" t="str">
        <f t="shared" si="1"/>
        <v xml:space="preserve"> </v>
      </c>
      <c r="I54" s="134" t="str">
        <f t="shared" si="2"/>
        <v xml:space="preserve"> </v>
      </c>
      <c r="J54" s="135" t="str">
        <f t="shared" si="3"/>
        <v xml:space="preserve"> </v>
      </c>
      <c r="K54" s="136" t="str">
        <f t="shared" si="4"/>
        <v xml:space="preserve"> </v>
      </c>
      <c r="L54" s="137" t="str">
        <f t="shared" si="5"/>
        <v xml:space="preserve"> </v>
      </c>
      <c r="M54" s="138">
        <f t="shared" si="6"/>
        <v>0</v>
      </c>
      <c r="N54" s="22"/>
    </row>
    <row r="55" spans="1:16" ht="14.15" customHeight="1">
      <c r="A55" s="22"/>
      <c r="B55" s="139"/>
      <c r="C55" s="128" t="s">
        <v>92</v>
      </c>
      <c r="D55" s="129"/>
      <c r="E55" s="130"/>
      <c r="F55" s="131" t="str">
        <f t="shared" si="0"/>
        <v xml:space="preserve"> </v>
      </c>
      <c r="G55" s="132"/>
      <c r="H55" s="133" t="str">
        <f t="shared" si="1"/>
        <v xml:space="preserve"> </v>
      </c>
      <c r="I55" s="134" t="str">
        <f t="shared" si="2"/>
        <v xml:space="preserve"> </v>
      </c>
      <c r="J55" s="135" t="str">
        <f t="shared" si="3"/>
        <v xml:space="preserve"> </v>
      </c>
      <c r="K55" s="136" t="str">
        <f t="shared" si="4"/>
        <v xml:space="preserve"> </v>
      </c>
      <c r="L55" s="137" t="str">
        <f t="shared" si="5"/>
        <v xml:space="preserve"> </v>
      </c>
      <c r="M55" s="138">
        <f t="shared" si="6"/>
        <v>0</v>
      </c>
      <c r="N55" s="22"/>
      <c r="O55" s="1377"/>
      <c r="P55" s="1377"/>
    </row>
    <row r="56" spans="1:16" ht="14.15" customHeight="1">
      <c r="A56" s="22"/>
      <c r="B56" s="139"/>
      <c r="C56" s="128" t="s">
        <v>93</v>
      </c>
      <c r="D56" s="129"/>
      <c r="E56" s="130"/>
      <c r="F56" s="131" t="str">
        <f t="shared" si="0"/>
        <v xml:space="preserve"> </v>
      </c>
      <c r="G56" s="132"/>
      <c r="H56" s="133" t="str">
        <f t="shared" si="1"/>
        <v xml:space="preserve"> </v>
      </c>
      <c r="I56" s="134" t="str">
        <f t="shared" si="2"/>
        <v xml:space="preserve"> </v>
      </c>
      <c r="J56" s="135" t="str">
        <f t="shared" si="3"/>
        <v xml:space="preserve"> </v>
      </c>
      <c r="K56" s="136" t="str">
        <f t="shared" si="4"/>
        <v xml:space="preserve"> </v>
      </c>
      <c r="L56" s="140" t="str">
        <f t="shared" si="5"/>
        <v xml:space="preserve"> </v>
      </c>
      <c r="M56" s="138">
        <f t="shared" si="6"/>
        <v>0</v>
      </c>
      <c r="N56" s="22"/>
    </row>
    <row r="57" spans="1:16" ht="14.15" customHeight="1">
      <c r="A57" s="22"/>
      <c r="B57" s="139"/>
      <c r="C57" s="128" t="s">
        <v>94</v>
      </c>
      <c r="D57" s="129"/>
      <c r="E57" s="130"/>
      <c r="F57" s="131" t="str">
        <f t="shared" si="0"/>
        <v xml:space="preserve"> </v>
      </c>
      <c r="G57" s="132"/>
      <c r="H57" s="133" t="str">
        <f t="shared" si="1"/>
        <v xml:space="preserve"> </v>
      </c>
      <c r="I57" s="134" t="str">
        <f t="shared" si="2"/>
        <v xml:space="preserve"> </v>
      </c>
      <c r="J57" s="135" t="str">
        <f t="shared" si="3"/>
        <v xml:space="preserve"> </v>
      </c>
      <c r="K57" s="136" t="str">
        <f t="shared" si="4"/>
        <v xml:space="preserve"> </v>
      </c>
      <c r="L57" s="140" t="str">
        <f t="shared" si="5"/>
        <v xml:space="preserve"> </v>
      </c>
      <c r="M57" s="138">
        <f t="shared" si="6"/>
        <v>0</v>
      </c>
      <c r="N57" s="22"/>
    </row>
    <row r="58" spans="1:16" ht="14.15" customHeight="1">
      <c r="A58" s="22"/>
      <c r="B58" s="139"/>
      <c r="C58" s="128" t="s">
        <v>95</v>
      </c>
      <c r="D58" s="129"/>
      <c r="E58" s="130"/>
      <c r="F58" s="131" t="str">
        <f t="shared" si="0"/>
        <v xml:space="preserve"> </v>
      </c>
      <c r="G58" s="132"/>
      <c r="H58" s="133" t="str">
        <f t="shared" si="1"/>
        <v xml:space="preserve"> </v>
      </c>
      <c r="I58" s="134" t="str">
        <f t="shared" si="2"/>
        <v xml:space="preserve"> </v>
      </c>
      <c r="J58" s="135" t="str">
        <f t="shared" si="3"/>
        <v xml:space="preserve"> </v>
      </c>
      <c r="K58" s="136" t="str">
        <f t="shared" si="4"/>
        <v xml:space="preserve"> </v>
      </c>
      <c r="L58" s="140" t="str">
        <f t="shared" si="5"/>
        <v xml:space="preserve"> </v>
      </c>
      <c r="M58" s="138">
        <f t="shared" si="6"/>
        <v>0</v>
      </c>
      <c r="N58" s="22"/>
    </row>
    <row r="59" spans="1:16" ht="14.15" customHeight="1">
      <c r="A59" s="22"/>
      <c r="B59" s="139"/>
      <c r="C59" s="128" t="s">
        <v>96</v>
      </c>
      <c r="D59" s="129"/>
      <c r="E59" s="130"/>
      <c r="F59" s="131" t="str">
        <f t="shared" si="0"/>
        <v xml:space="preserve"> </v>
      </c>
      <c r="G59" s="132"/>
      <c r="H59" s="133" t="str">
        <f t="shared" si="1"/>
        <v xml:space="preserve"> </v>
      </c>
      <c r="I59" s="134" t="str">
        <f t="shared" si="2"/>
        <v xml:space="preserve"> </v>
      </c>
      <c r="J59" s="135" t="str">
        <f t="shared" si="3"/>
        <v xml:space="preserve"> </v>
      </c>
      <c r="K59" s="136" t="str">
        <f t="shared" si="4"/>
        <v xml:space="preserve"> </v>
      </c>
      <c r="L59" s="140" t="str">
        <f t="shared" si="5"/>
        <v xml:space="preserve"> </v>
      </c>
      <c r="M59" s="138">
        <f t="shared" si="6"/>
        <v>0</v>
      </c>
      <c r="N59" s="22"/>
    </row>
    <row r="60" spans="1:16" ht="14.15" customHeight="1">
      <c r="A60" s="22"/>
      <c r="B60" s="139"/>
      <c r="C60" s="128" t="s">
        <v>97</v>
      </c>
      <c r="D60" s="141"/>
      <c r="E60" s="142"/>
      <c r="F60" s="131" t="str">
        <f t="shared" si="0"/>
        <v xml:space="preserve"> </v>
      </c>
      <c r="G60" s="132"/>
      <c r="H60" s="133" t="str">
        <f t="shared" si="1"/>
        <v xml:space="preserve"> </v>
      </c>
      <c r="I60" s="134" t="str">
        <f t="shared" si="2"/>
        <v xml:space="preserve"> </v>
      </c>
      <c r="J60" s="135" t="str">
        <f t="shared" si="3"/>
        <v xml:space="preserve"> </v>
      </c>
      <c r="K60" s="136" t="str">
        <f t="shared" si="4"/>
        <v xml:space="preserve"> </v>
      </c>
      <c r="L60" s="140" t="str">
        <f t="shared" si="5"/>
        <v xml:space="preserve"> </v>
      </c>
      <c r="M60" s="138">
        <f t="shared" si="6"/>
        <v>0</v>
      </c>
      <c r="N60" s="22"/>
    </row>
    <row r="61" spans="1:16" ht="14.15" customHeight="1">
      <c r="A61" s="22"/>
      <c r="B61" s="1376" t="str">
        <f>IF(ISBLANK(H7)," ",H7)</f>
        <v xml:space="preserve"> </v>
      </c>
      <c r="C61" s="128" t="s">
        <v>98</v>
      </c>
      <c r="D61" s="141"/>
      <c r="E61" s="130"/>
      <c r="F61" s="131" t="str">
        <f t="shared" si="0"/>
        <v xml:space="preserve"> </v>
      </c>
      <c r="G61" s="132"/>
      <c r="H61" s="133" t="str">
        <f t="shared" si="1"/>
        <v xml:space="preserve"> </v>
      </c>
      <c r="I61" s="134" t="str">
        <f t="shared" si="2"/>
        <v xml:space="preserve"> </v>
      </c>
      <c r="J61" s="135" t="str">
        <f t="shared" si="3"/>
        <v xml:space="preserve"> </v>
      </c>
      <c r="K61" s="136" t="str">
        <f t="shared" si="4"/>
        <v xml:space="preserve"> </v>
      </c>
      <c r="L61" s="140" t="str">
        <f t="shared" si="5"/>
        <v xml:space="preserve"> </v>
      </c>
      <c r="M61" s="138">
        <f t="shared" si="6"/>
        <v>0</v>
      </c>
      <c r="N61" s="22"/>
    </row>
    <row r="62" spans="1:16" ht="14.15" customHeight="1">
      <c r="A62" s="22"/>
      <c r="B62" s="1376"/>
      <c r="C62" s="128" t="s">
        <v>99</v>
      </c>
      <c r="D62" s="141"/>
      <c r="E62" s="142"/>
      <c r="F62" s="131" t="str">
        <f t="shared" si="0"/>
        <v xml:space="preserve"> </v>
      </c>
      <c r="G62" s="132"/>
      <c r="H62" s="133" t="str">
        <f t="shared" si="1"/>
        <v xml:space="preserve"> </v>
      </c>
      <c r="I62" s="134" t="str">
        <f t="shared" si="2"/>
        <v xml:space="preserve"> </v>
      </c>
      <c r="J62" s="135" t="str">
        <f t="shared" si="3"/>
        <v xml:space="preserve"> </v>
      </c>
      <c r="K62" s="136" t="str">
        <f t="shared" si="4"/>
        <v xml:space="preserve"> </v>
      </c>
      <c r="L62" s="140" t="str">
        <f t="shared" si="5"/>
        <v xml:space="preserve"> </v>
      </c>
      <c r="M62" s="138">
        <f t="shared" si="6"/>
        <v>0</v>
      </c>
      <c r="N62" s="22"/>
    </row>
    <row r="63" spans="1:16" ht="14.15" customHeight="1">
      <c r="A63" s="22"/>
      <c r="B63" s="1376"/>
      <c r="C63" s="128" t="s">
        <v>100</v>
      </c>
      <c r="D63" s="141"/>
      <c r="E63" s="142"/>
      <c r="F63" s="131" t="str">
        <f t="shared" si="0"/>
        <v xml:space="preserve"> </v>
      </c>
      <c r="G63" s="132"/>
      <c r="H63" s="133" t="str">
        <f t="shared" si="1"/>
        <v xml:space="preserve"> </v>
      </c>
      <c r="I63" s="134" t="str">
        <f t="shared" si="2"/>
        <v xml:space="preserve"> </v>
      </c>
      <c r="J63" s="135" t="str">
        <f t="shared" ref="J63:J126" si="7">IF(MIN(I53:I73)=0," ",MIN(I53:I73))</f>
        <v xml:space="preserve"> </v>
      </c>
      <c r="K63" s="136" t="str">
        <f t="shared" si="4"/>
        <v xml:space="preserve"> </v>
      </c>
      <c r="L63" s="140" t="str">
        <f t="shared" si="5"/>
        <v xml:space="preserve"> </v>
      </c>
      <c r="M63" s="138">
        <f t="shared" si="6"/>
        <v>0</v>
      </c>
      <c r="N63" s="22"/>
    </row>
    <row r="64" spans="1:16" ht="14.15" customHeight="1">
      <c r="A64" s="22"/>
      <c r="B64" s="1376"/>
      <c r="C64" s="128" t="s">
        <v>101</v>
      </c>
      <c r="D64" s="141"/>
      <c r="E64" s="142"/>
      <c r="F64" s="131" t="str">
        <f t="shared" si="0"/>
        <v xml:space="preserve"> </v>
      </c>
      <c r="G64" s="237"/>
      <c r="H64" s="133" t="str">
        <f t="shared" si="1"/>
        <v xml:space="preserve"> </v>
      </c>
      <c r="I64" s="134" t="str">
        <f t="shared" si="2"/>
        <v xml:space="preserve"> </v>
      </c>
      <c r="J64" s="135" t="str">
        <f t="shared" si="7"/>
        <v xml:space="preserve"> </v>
      </c>
      <c r="K64" s="136" t="str">
        <f t="shared" si="4"/>
        <v xml:space="preserve"> </v>
      </c>
      <c r="L64" s="140" t="str">
        <f t="shared" si="5"/>
        <v xml:space="preserve"> </v>
      </c>
      <c r="M64" s="138">
        <f t="shared" si="6"/>
        <v>0</v>
      </c>
      <c r="N64" s="22"/>
    </row>
    <row r="65" spans="1:14" ht="14.15" customHeight="1">
      <c r="A65" s="22"/>
      <c r="B65" s="1375" t="s">
        <v>102</v>
      </c>
      <c r="C65" s="128" t="s">
        <v>103</v>
      </c>
      <c r="D65" s="141"/>
      <c r="E65" s="142"/>
      <c r="F65" s="131" t="str">
        <f t="shared" si="0"/>
        <v xml:space="preserve"> </v>
      </c>
      <c r="G65" s="132"/>
      <c r="H65" s="133" t="str">
        <f t="shared" si="1"/>
        <v xml:space="preserve"> </v>
      </c>
      <c r="I65" s="134" t="str">
        <f t="shared" si="2"/>
        <v xml:space="preserve"> </v>
      </c>
      <c r="J65" s="135" t="str">
        <f t="shared" si="7"/>
        <v xml:space="preserve"> </v>
      </c>
      <c r="K65" s="136" t="str">
        <f t="shared" si="4"/>
        <v xml:space="preserve"> </v>
      </c>
      <c r="L65" s="140" t="str">
        <f t="shared" si="5"/>
        <v xml:space="preserve"> </v>
      </c>
      <c r="M65" s="138">
        <f t="shared" si="6"/>
        <v>0</v>
      </c>
      <c r="N65" s="22"/>
    </row>
    <row r="66" spans="1:14" ht="14.15" customHeight="1">
      <c r="A66" s="22"/>
      <c r="B66" s="1375"/>
      <c r="C66" s="128" t="s">
        <v>104</v>
      </c>
      <c r="D66" s="141"/>
      <c r="E66" s="142"/>
      <c r="F66" s="131" t="str">
        <f t="shared" si="0"/>
        <v xml:space="preserve"> </v>
      </c>
      <c r="G66" s="132"/>
      <c r="H66" s="133" t="str">
        <f t="shared" si="1"/>
        <v xml:space="preserve"> </v>
      </c>
      <c r="I66" s="134" t="str">
        <f t="shared" si="2"/>
        <v xml:space="preserve"> </v>
      </c>
      <c r="J66" s="135" t="str">
        <f t="shared" si="7"/>
        <v xml:space="preserve"> </v>
      </c>
      <c r="K66" s="136" t="str">
        <f t="shared" si="4"/>
        <v xml:space="preserve"> </v>
      </c>
      <c r="L66" s="140" t="str">
        <f t="shared" si="5"/>
        <v xml:space="preserve"> </v>
      </c>
      <c r="M66" s="138">
        <f t="shared" si="6"/>
        <v>0</v>
      </c>
      <c r="N66" s="22"/>
    </row>
    <row r="67" spans="1:14" ht="14.15" customHeight="1">
      <c r="A67" s="22"/>
      <c r="B67" s="1375"/>
      <c r="C67" s="128" t="s">
        <v>105</v>
      </c>
      <c r="D67" s="141"/>
      <c r="E67" s="142"/>
      <c r="F67" s="131" t="str">
        <f t="shared" si="0"/>
        <v xml:space="preserve"> </v>
      </c>
      <c r="G67" s="132"/>
      <c r="H67" s="133" t="str">
        <f t="shared" si="1"/>
        <v xml:space="preserve"> </v>
      </c>
      <c r="I67" s="134" t="str">
        <f t="shared" si="2"/>
        <v xml:space="preserve"> </v>
      </c>
      <c r="J67" s="135" t="str">
        <f t="shared" si="7"/>
        <v xml:space="preserve"> </v>
      </c>
      <c r="K67" s="136" t="str">
        <f t="shared" si="4"/>
        <v xml:space="preserve"> </v>
      </c>
      <c r="L67" s="140" t="str">
        <f t="shared" si="5"/>
        <v xml:space="preserve"> </v>
      </c>
      <c r="M67" s="138">
        <f t="shared" si="6"/>
        <v>0</v>
      </c>
      <c r="N67" s="22"/>
    </row>
    <row r="68" spans="1:14" ht="14.15" customHeight="1">
      <c r="A68" s="22"/>
      <c r="B68" s="1375"/>
      <c r="C68" s="128" t="s">
        <v>106</v>
      </c>
      <c r="D68" s="141"/>
      <c r="E68" s="142"/>
      <c r="F68" s="131" t="str">
        <f t="shared" si="0"/>
        <v xml:space="preserve"> </v>
      </c>
      <c r="G68" s="132"/>
      <c r="H68" s="133" t="str">
        <f t="shared" si="1"/>
        <v xml:space="preserve"> </v>
      </c>
      <c r="I68" s="134" t="str">
        <f t="shared" si="2"/>
        <v xml:space="preserve"> </v>
      </c>
      <c r="J68" s="135" t="str">
        <f t="shared" si="7"/>
        <v xml:space="preserve"> </v>
      </c>
      <c r="K68" s="136" t="str">
        <f t="shared" si="4"/>
        <v xml:space="preserve"> </v>
      </c>
      <c r="L68" s="140" t="str">
        <f t="shared" si="5"/>
        <v xml:space="preserve"> </v>
      </c>
      <c r="M68" s="138">
        <f t="shared" si="6"/>
        <v>0</v>
      </c>
      <c r="N68" s="22"/>
    </row>
    <row r="69" spans="1:14" ht="14.15" customHeight="1">
      <c r="A69" s="22"/>
      <c r="B69" s="1375"/>
      <c r="C69" s="128" t="s">
        <v>107</v>
      </c>
      <c r="D69" s="141"/>
      <c r="E69" s="142"/>
      <c r="F69" s="131" t="str">
        <f t="shared" si="0"/>
        <v xml:space="preserve"> </v>
      </c>
      <c r="G69" s="132"/>
      <c r="H69" s="133" t="str">
        <f t="shared" si="1"/>
        <v xml:space="preserve"> </v>
      </c>
      <c r="I69" s="134" t="str">
        <f t="shared" si="2"/>
        <v xml:space="preserve"> </v>
      </c>
      <c r="J69" s="135" t="str">
        <f t="shared" si="7"/>
        <v xml:space="preserve"> </v>
      </c>
      <c r="K69" s="136" t="str">
        <f t="shared" si="4"/>
        <v xml:space="preserve"> </v>
      </c>
      <c r="L69" s="140" t="str">
        <f t="shared" si="5"/>
        <v xml:space="preserve"> </v>
      </c>
      <c r="M69" s="138">
        <f t="shared" si="6"/>
        <v>0</v>
      </c>
      <c r="N69" s="22"/>
    </row>
    <row r="70" spans="1:14" ht="14.15" customHeight="1">
      <c r="A70" s="22"/>
      <c r="B70" s="1375"/>
      <c r="C70" s="128" t="s">
        <v>108</v>
      </c>
      <c r="D70" s="141"/>
      <c r="E70" s="142"/>
      <c r="F70" s="131" t="str">
        <f t="shared" si="0"/>
        <v xml:space="preserve"> </v>
      </c>
      <c r="G70" s="132"/>
      <c r="H70" s="133" t="str">
        <f t="shared" si="1"/>
        <v xml:space="preserve"> </v>
      </c>
      <c r="I70" s="134" t="str">
        <f t="shared" si="2"/>
        <v xml:space="preserve"> </v>
      </c>
      <c r="J70" s="135" t="str">
        <f t="shared" si="7"/>
        <v xml:space="preserve"> </v>
      </c>
      <c r="K70" s="136" t="str">
        <f t="shared" si="4"/>
        <v xml:space="preserve"> </v>
      </c>
      <c r="L70" s="140" t="str">
        <f t="shared" si="5"/>
        <v xml:space="preserve"> </v>
      </c>
      <c r="M70" s="138">
        <f t="shared" si="6"/>
        <v>0</v>
      </c>
      <c r="N70" s="22"/>
    </row>
    <row r="71" spans="1:14" ht="14.15" customHeight="1">
      <c r="A71" s="22"/>
      <c r="B71" s="1375"/>
      <c r="C71" s="128" t="s">
        <v>109</v>
      </c>
      <c r="D71" s="141"/>
      <c r="E71" s="142"/>
      <c r="F71" s="131" t="str">
        <f t="shared" si="0"/>
        <v xml:space="preserve"> </v>
      </c>
      <c r="G71" s="132"/>
      <c r="H71" s="133" t="str">
        <f t="shared" si="1"/>
        <v xml:space="preserve"> </v>
      </c>
      <c r="I71" s="134" t="str">
        <f t="shared" si="2"/>
        <v xml:space="preserve"> </v>
      </c>
      <c r="J71" s="135" t="str">
        <f t="shared" si="7"/>
        <v xml:space="preserve"> </v>
      </c>
      <c r="K71" s="136" t="str">
        <f t="shared" si="4"/>
        <v xml:space="preserve"> </v>
      </c>
      <c r="L71" s="140" t="str">
        <f t="shared" si="5"/>
        <v xml:space="preserve"> </v>
      </c>
      <c r="M71" s="138">
        <f t="shared" si="6"/>
        <v>0</v>
      </c>
      <c r="N71" s="22"/>
    </row>
    <row r="72" spans="1:14" ht="14.15" customHeight="1">
      <c r="A72" s="22"/>
      <c r="B72" s="139"/>
      <c r="C72" s="128" t="s">
        <v>110</v>
      </c>
      <c r="D72" s="141"/>
      <c r="E72" s="142"/>
      <c r="F72" s="131" t="str">
        <f t="shared" si="0"/>
        <v xml:space="preserve"> </v>
      </c>
      <c r="G72" s="132"/>
      <c r="H72" s="133" t="str">
        <f t="shared" si="1"/>
        <v xml:space="preserve"> </v>
      </c>
      <c r="I72" s="134" t="str">
        <f t="shared" si="2"/>
        <v xml:space="preserve"> </v>
      </c>
      <c r="J72" s="135" t="str">
        <f t="shared" si="7"/>
        <v xml:space="preserve"> </v>
      </c>
      <c r="K72" s="136" t="str">
        <f t="shared" si="4"/>
        <v xml:space="preserve"> </v>
      </c>
      <c r="L72" s="140" t="str">
        <f t="shared" si="5"/>
        <v xml:space="preserve"> </v>
      </c>
      <c r="M72" s="138">
        <f t="shared" si="6"/>
        <v>0</v>
      </c>
      <c r="N72" s="22"/>
    </row>
    <row r="73" spans="1:14" ht="14.15" customHeight="1">
      <c r="A73" s="22"/>
      <c r="B73" s="139"/>
      <c r="C73" s="128" t="s">
        <v>111</v>
      </c>
      <c r="D73" s="141"/>
      <c r="E73" s="142"/>
      <c r="F73" s="131" t="str">
        <f t="shared" si="0"/>
        <v xml:space="preserve"> </v>
      </c>
      <c r="G73" s="132"/>
      <c r="H73" s="133" t="str">
        <f t="shared" si="1"/>
        <v xml:space="preserve"> </v>
      </c>
      <c r="I73" s="134" t="str">
        <f t="shared" si="2"/>
        <v xml:space="preserve"> </v>
      </c>
      <c r="J73" s="135" t="str">
        <f t="shared" si="7"/>
        <v xml:space="preserve"> </v>
      </c>
      <c r="K73" s="136" t="str">
        <f t="shared" si="4"/>
        <v xml:space="preserve"> </v>
      </c>
      <c r="L73" s="140" t="str">
        <f t="shared" si="5"/>
        <v xml:space="preserve"> </v>
      </c>
      <c r="M73" s="138">
        <f t="shared" si="6"/>
        <v>0</v>
      </c>
      <c r="N73" s="22"/>
    </row>
    <row r="74" spans="1:14" ht="14.15" customHeight="1">
      <c r="A74" s="22"/>
      <c r="B74" s="139"/>
      <c r="C74" s="128" t="s">
        <v>112</v>
      </c>
      <c r="D74" s="141"/>
      <c r="E74" s="142"/>
      <c r="F74" s="131" t="str">
        <f t="shared" si="0"/>
        <v xml:space="preserve"> </v>
      </c>
      <c r="G74" s="132"/>
      <c r="H74" s="133" t="str">
        <f t="shared" si="1"/>
        <v xml:space="preserve"> </v>
      </c>
      <c r="I74" s="134" t="str">
        <f t="shared" si="2"/>
        <v xml:space="preserve"> </v>
      </c>
      <c r="J74" s="135" t="str">
        <f t="shared" si="7"/>
        <v xml:space="preserve"> </v>
      </c>
      <c r="K74" s="136" t="str">
        <f t="shared" si="4"/>
        <v xml:space="preserve"> </v>
      </c>
      <c r="L74" s="140" t="str">
        <f t="shared" si="5"/>
        <v xml:space="preserve"> </v>
      </c>
      <c r="M74" s="138">
        <f t="shared" si="6"/>
        <v>0</v>
      </c>
      <c r="N74" s="22"/>
    </row>
    <row r="75" spans="1:14" ht="14.15" customHeight="1">
      <c r="A75" s="22"/>
      <c r="B75" s="139"/>
      <c r="C75" s="128" t="s">
        <v>113</v>
      </c>
      <c r="D75" s="141"/>
      <c r="E75" s="142"/>
      <c r="F75" s="131" t="str">
        <f t="shared" si="0"/>
        <v xml:space="preserve"> </v>
      </c>
      <c r="G75" s="132"/>
      <c r="H75" s="133" t="str">
        <f t="shared" si="1"/>
        <v xml:space="preserve"> </v>
      </c>
      <c r="I75" s="134" t="str">
        <f t="shared" si="2"/>
        <v xml:space="preserve"> </v>
      </c>
      <c r="J75" s="135" t="str">
        <f t="shared" si="7"/>
        <v xml:space="preserve"> </v>
      </c>
      <c r="K75" s="136" t="str">
        <f t="shared" si="4"/>
        <v xml:space="preserve"> </v>
      </c>
      <c r="L75" s="140" t="str">
        <f t="shared" si="5"/>
        <v xml:space="preserve"> </v>
      </c>
      <c r="M75" s="138">
        <f t="shared" si="6"/>
        <v>0</v>
      </c>
      <c r="N75" s="22"/>
    </row>
    <row r="76" spans="1:14" ht="14.15" customHeight="1">
      <c r="A76" s="22"/>
      <c r="B76" s="139"/>
      <c r="C76" s="128" t="s">
        <v>114</v>
      </c>
      <c r="D76" s="141"/>
      <c r="E76" s="142"/>
      <c r="F76" s="131" t="str">
        <f t="shared" si="0"/>
        <v xml:space="preserve"> </v>
      </c>
      <c r="G76" s="132"/>
      <c r="H76" s="133" t="str">
        <f t="shared" si="1"/>
        <v xml:space="preserve"> </v>
      </c>
      <c r="I76" s="134" t="str">
        <f t="shared" si="2"/>
        <v xml:space="preserve"> </v>
      </c>
      <c r="J76" s="135" t="str">
        <f t="shared" si="7"/>
        <v xml:space="preserve"> </v>
      </c>
      <c r="K76" s="136" t="str">
        <f t="shared" si="4"/>
        <v xml:space="preserve"> </v>
      </c>
      <c r="L76" s="140" t="str">
        <f t="shared" si="5"/>
        <v xml:space="preserve"> </v>
      </c>
      <c r="M76" s="138">
        <f t="shared" si="6"/>
        <v>0</v>
      </c>
      <c r="N76" s="22"/>
    </row>
    <row r="77" spans="1:14" ht="14.15" customHeight="1">
      <c r="A77" s="22"/>
      <c r="B77" s="139"/>
      <c r="C77" s="128" t="s">
        <v>115</v>
      </c>
      <c r="D77" s="141"/>
      <c r="E77" s="142"/>
      <c r="F77" s="131" t="str">
        <f t="shared" si="0"/>
        <v xml:space="preserve"> </v>
      </c>
      <c r="G77" s="132"/>
      <c r="H77" s="133" t="str">
        <f t="shared" si="1"/>
        <v xml:space="preserve"> </v>
      </c>
      <c r="I77" s="134" t="str">
        <f t="shared" si="2"/>
        <v xml:space="preserve"> </v>
      </c>
      <c r="J77" s="135" t="str">
        <f t="shared" si="7"/>
        <v xml:space="preserve"> </v>
      </c>
      <c r="K77" s="136" t="str">
        <f t="shared" si="4"/>
        <v xml:space="preserve"> </v>
      </c>
      <c r="L77" s="140" t="str">
        <f t="shared" si="5"/>
        <v xml:space="preserve"> </v>
      </c>
      <c r="M77" s="138">
        <f t="shared" si="6"/>
        <v>0</v>
      </c>
      <c r="N77" s="22"/>
    </row>
    <row r="78" spans="1:14" ht="14.15" customHeight="1">
      <c r="A78" s="22"/>
      <c r="B78" s="139"/>
      <c r="C78" s="128" t="s">
        <v>116</v>
      </c>
      <c r="D78" s="141"/>
      <c r="E78" s="142"/>
      <c r="F78" s="131" t="str">
        <f t="shared" si="0"/>
        <v xml:space="preserve"> </v>
      </c>
      <c r="G78" s="132"/>
      <c r="H78" s="133" t="str">
        <f t="shared" si="1"/>
        <v xml:space="preserve"> </v>
      </c>
      <c r="I78" s="134" t="str">
        <f t="shared" si="2"/>
        <v xml:space="preserve"> </v>
      </c>
      <c r="J78" s="135" t="str">
        <f t="shared" si="7"/>
        <v xml:space="preserve"> </v>
      </c>
      <c r="K78" s="136" t="str">
        <f t="shared" si="4"/>
        <v xml:space="preserve"> </v>
      </c>
      <c r="L78" s="140" t="str">
        <f t="shared" si="5"/>
        <v xml:space="preserve"> </v>
      </c>
      <c r="M78" s="138">
        <f t="shared" si="6"/>
        <v>0</v>
      </c>
      <c r="N78" s="22"/>
    </row>
    <row r="79" spans="1:14" ht="14.15" customHeight="1">
      <c r="A79" s="22"/>
      <c r="B79" s="139"/>
      <c r="C79" s="128" t="s">
        <v>117</v>
      </c>
      <c r="D79" s="141"/>
      <c r="E79" s="142"/>
      <c r="F79" s="131" t="str">
        <f t="shared" si="0"/>
        <v xml:space="preserve"> </v>
      </c>
      <c r="G79" s="132"/>
      <c r="H79" s="133" t="str">
        <f t="shared" si="1"/>
        <v xml:space="preserve"> </v>
      </c>
      <c r="I79" s="134" t="str">
        <f t="shared" si="2"/>
        <v xml:space="preserve"> </v>
      </c>
      <c r="J79" s="135" t="str">
        <f t="shared" si="7"/>
        <v xml:space="preserve"> </v>
      </c>
      <c r="K79" s="136" t="str">
        <f t="shared" si="4"/>
        <v xml:space="preserve"> </v>
      </c>
      <c r="L79" s="140" t="str">
        <f t="shared" si="5"/>
        <v xml:space="preserve"> </v>
      </c>
      <c r="M79" s="138">
        <f t="shared" si="6"/>
        <v>0</v>
      </c>
      <c r="N79" s="22"/>
    </row>
    <row r="80" spans="1:14" ht="14.15" customHeight="1">
      <c r="A80" s="22"/>
      <c r="B80" s="139"/>
      <c r="C80" s="128" t="s">
        <v>118</v>
      </c>
      <c r="D80" s="141"/>
      <c r="E80" s="142"/>
      <c r="F80" s="131" t="str">
        <f t="shared" si="0"/>
        <v xml:space="preserve"> </v>
      </c>
      <c r="G80" s="132"/>
      <c r="H80" s="133" t="str">
        <f t="shared" si="1"/>
        <v xml:space="preserve"> </v>
      </c>
      <c r="I80" s="134" t="str">
        <f t="shared" si="2"/>
        <v xml:space="preserve"> </v>
      </c>
      <c r="J80" s="135" t="str">
        <f t="shared" si="7"/>
        <v xml:space="preserve"> </v>
      </c>
      <c r="K80" s="136" t="str">
        <f t="shared" si="4"/>
        <v xml:space="preserve"> </v>
      </c>
      <c r="L80" s="140" t="str">
        <f t="shared" si="5"/>
        <v xml:space="preserve"> </v>
      </c>
      <c r="M80" s="138">
        <f t="shared" si="6"/>
        <v>0</v>
      </c>
      <c r="N80" s="22"/>
    </row>
    <row r="81" spans="1:16" ht="14.15" customHeight="1">
      <c r="A81" s="22"/>
      <c r="B81" s="139"/>
      <c r="C81" s="128" t="s">
        <v>119</v>
      </c>
      <c r="D81" s="141"/>
      <c r="E81" s="142"/>
      <c r="F81" s="131" t="str">
        <f t="shared" si="0"/>
        <v xml:space="preserve"> </v>
      </c>
      <c r="G81" s="132"/>
      <c r="H81" s="133" t="str">
        <f t="shared" si="1"/>
        <v xml:space="preserve"> </v>
      </c>
      <c r="I81" s="134" t="str">
        <f t="shared" si="2"/>
        <v xml:space="preserve"> </v>
      </c>
      <c r="J81" s="135" t="str">
        <f t="shared" si="7"/>
        <v xml:space="preserve"> </v>
      </c>
      <c r="K81" s="136" t="str">
        <f t="shared" si="4"/>
        <v xml:space="preserve"> </v>
      </c>
      <c r="L81" s="140" t="str">
        <f t="shared" si="5"/>
        <v xml:space="preserve"> </v>
      </c>
      <c r="M81" s="138">
        <f t="shared" si="6"/>
        <v>0</v>
      </c>
      <c r="N81" s="22"/>
    </row>
    <row r="82" spans="1:16" ht="14.15" customHeight="1">
      <c r="A82" s="22"/>
      <c r="B82" s="143"/>
      <c r="C82" s="128" t="s">
        <v>120</v>
      </c>
      <c r="D82" s="141"/>
      <c r="E82" s="142"/>
      <c r="F82" s="131" t="str">
        <f t="shared" si="0"/>
        <v xml:space="preserve"> </v>
      </c>
      <c r="G82" s="132"/>
      <c r="H82" s="133" t="str">
        <f t="shared" si="1"/>
        <v xml:space="preserve"> </v>
      </c>
      <c r="I82" s="134" t="str">
        <f t="shared" si="2"/>
        <v xml:space="preserve"> </v>
      </c>
      <c r="J82" s="135" t="str">
        <f t="shared" si="7"/>
        <v xml:space="preserve"> </v>
      </c>
      <c r="K82" s="136" t="str">
        <f t="shared" si="4"/>
        <v xml:space="preserve"> </v>
      </c>
      <c r="L82" s="140" t="str">
        <f t="shared" si="5"/>
        <v xml:space="preserve"> </v>
      </c>
      <c r="M82" s="138">
        <f t="shared" si="6"/>
        <v>0</v>
      </c>
      <c r="N82" s="22"/>
    </row>
    <row r="83" spans="1:16" ht="14.15" customHeight="1">
      <c r="A83" s="22"/>
      <c r="B83" s="127"/>
      <c r="C83" s="128" t="s">
        <v>121</v>
      </c>
      <c r="D83" s="141"/>
      <c r="E83" s="130"/>
      <c r="F83" s="131" t="str">
        <f t="shared" si="0"/>
        <v xml:space="preserve"> </v>
      </c>
      <c r="G83" s="132"/>
      <c r="H83" s="133" t="str">
        <f t="shared" si="1"/>
        <v xml:space="preserve"> </v>
      </c>
      <c r="I83" s="134" t="str">
        <f t="shared" si="2"/>
        <v xml:space="preserve"> </v>
      </c>
      <c r="J83" s="135" t="str">
        <f t="shared" si="7"/>
        <v xml:space="preserve"> </v>
      </c>
      <c r="K83" s="136" t="str">
        <f t="shared" si="4"/>
        <v xml:space="preserve"> </v>
      </c>
      <c r="L83" s="140" t="str">
        <f t="shared" si="5"/>
        <v xml:space="preserve"> </v>
      </c>
      <c r="M83" s="138">
        <f t="shared" si="6"/>
        <v>0</v>
      </c>
      <c r="N83" s="22"/>
      <c r="O83" s="1377"/>
      <c r="P83" s="1377"/>
    </row>
    <row r="84" spans="1:16" ht="14.15" customHeight="1">
      <c r="A84" s="22"/>
      <c r="B84" s="139"/>
      <c r="C84" s="128" t="s">
        <v>122</v>
      </c>
      <c r="D84" s="129"/>
      <c r="E84" s="130"/>
      <c r="F84" s="131" t="str">
        <f t="shared" si="0"/>
        <v xml:space="preserve"> </v>
      </c>
      <c r="G84" s="132"/>
      <c r="H84" s="133" t="str">
        <f t="shared" si="1"/>
        <v xml:space="preserve"> </v>
      </c>
      <c r="I84" s="134" t="str">
        <f t="shared" si="2"/>
        <v xml:space="preserve"> </v>
      </c>
      <c r="J84" s="135" t="str">
        <f t="shared" si="7"/>
        <v xml:space="preserve"> </v>
      </c>
      <c r="K84" s="136" t="str">
        <f t="shared" si="4"/>
        <v xml:space="preserve"> </v>
      </c>
      <c r="L84" s="140" t="str">
        <f t="shared" si="5"/>
        <v xml:space="preserve"> </v>
      </c>
      <c r="M84" s="138">
        <f t="shared" si="6"/>
        <v>0</v>
      </c>
      <c r="N84" s="22"/>
    </row>
    <row r="85" spans="1:16" ht="14.15" customHeight="1">
      <c r="A85" s="22"/>
      <c r="B85" s="139"/>
      <c r="C85" s="128" t="s">
        <v>123</v>
      </c>
      <c r="D85" s="129"/>
      <c r="E85" s="130"/>
      <c r="F85" s="131" t="str">
        <f t="shared" si="0"/>
        <v xml:space="preserve"> </v>
      </c>
      <c r="G85" s="132"/>
      <c r="H85" s="133" t="str">
        <f t="shared" si="1"/>
        <v xml:space="preserve"> </v>
      </c>
      <c r="I85" s="134" t="str">
        <f t="shared" si="2"/>
        <v xml:space="preserve"> </v>
      </c>
      <c r="J85" s="135" t="str">
        <f t="shared" si="7"/>
        <v xml:space="preserve"> </v>
      </c>
      <c r="K85" s="136" t="str">
        <f t="shared" si="4"/>
        <v xml:space="preserve"> </v>
      </c>
      <c r="L85" s="140" t="str">
        <f t="shared" si="5"/>
        <v xml:space="preserve"> </v>
      </c>
      <c r="M85" s="138">
        <f t="shared" si="6"/>
        <v>0</v>
      </c>
      <c r="N85" s="22"/>
    </row>
    <row r="86" spans="1:16" ht="14.15" customHeight="1">
      <c r="A86" s="22"/>
      <c r="B86" s="139"/>
      <c r="C86" s="128" t="s">
        <v>124</v>
      </c>
      <c r="D86" s="141"/>
      <c r="E86" s="142"/>
      <c r="F86" s="131" t="str">
        <f t="shared" si="0"/>
        <v xml:space="preserve"> </v>
      </c>
      <c r="G86" s="132"/>
      <c r="H86" s="133" t="str">
        <f t="shared" si="1"/>
        <v xml:space="preserve"> </v>
      </c>
      <c r="I86" s="134" t="str">
        <f t="shared" si="2"/>
        <v xml:space="preserve"> </v>
      </c>
      <c r="J86" s="135" t="str">
        <f t="shared" si="7"/>
        <v xml:space="preserve"> </v>
      </c>
      <c r="K86" s="136" t="str">
        <f t="shared" si="4"/>
        <v xml:space="preserve"> </v>
      </c>
      <c r="L86" s="140" t="str">
        <f t="shared" si="5"/>
        <v xml:space="preserve"> </v>
      </c>
      <c r="M86" s="138">
        <f t="shared" si="6"/>
        <v>0</v>
      </c>
      <c r="N86" s="22"/>
    </row>
    <row r="87" spans="1:16" ht="14.15" customHeight="1">
      <c r="A87" s="22"/>
      <c r="B87" s="139"/>
      <c r="C87" s="128" t="s">
        <v>125</v>
      </c>
      <c r="D87" s="141"/>
      <c r="E87" s="142"/>
      <c r="F87" s="131" t="str">
        <f t="shared" si="0"/>
        <v xml:space="preserve"> </v>
      </c>
      <c r="G87" s="132"/>
      <c r="H87" s="133" t="str">
        <f t="shared" si="1"/>
        <v xml:space="preserve"> </v>
      </c>
      <c r="I87" s="134" t="str">
        <f t="shared" si="2"/>
        <v xml:space="preserve"> </v>
      </c>
      <c r="J87" s="135" t="str">
        <f t="shared" si="7"/>
        <v xml:space="preserve"> </v>
      </c>
      <c r="K87" s="136" t="str">
        <f t="shared" si="4"/>
        <v xml:space="preserve"> </v>
      </c>
      <c r="L87" s="140" t="str">
        <f t="shared" si="5"/>
        <v xml:space="preserve"> </v>
      </c>
      <c r="M87" s="138">
        <f t="shared" si="6"/>
        <v>0</v>
      </c>
      <c r="N87" s="22"/>
    </row>
    <row r="88" spans="1:16" ht="14.15" customHeight="1">
      <c r="A88" s="22"/>
      <c r="B88" s="139"/>
      <c r="C88" s="128" t="s">
        <v>126</v>
      </c>
      <c r="D88" s="141"/>
      <c r="E88" s="142"/>
      <c r="F88" s="131" t="str">
        <f t="shared" si="0"/>
        <v xml:space="preserve"> </v>
      </c>
      <c r="G88" s="132"/>
      <c r="H88" s="133" t="str">
        <f t="shared" si="1"/>
        <v xml:space="preserve"> </v>
      </c>
      <c r="I88" s="134" t="str">
        <f t="shared" si="2"/>
        <v xml:space="preserve"> </v>
      </c>
      <c r="J88" s="135" t="str">
        <f t="shared" si="7"/>
        <v xml:space="preserve"> </v>
      </c>
      <c r="K88" s="136" t="str">
        <f t="shared" si="4"/>
        <v xml:space="preserve"> </v>
      </c>
      <c r="L88" s="140" t="str">
        <f t="shared" si="5"/>
        <v xml:space="preserve"> </v>
      </c>
      <c r="M88" s="138">
        <f t="shared" si="6"/>
        <v>0</v>
      </c>
      <c r="N88" s="22"/>
    </row>
    <row r="89" spans="1:16" ht="14.15" customHeight="1">
      <c r="A89" s="22"/>
      <c r="B89" s="139"/>
      <c r="C89" s="128" t="s">
        <v>127</v>
      </c>
      <c r="D89" s="141"/>
      <c r="E89" s="142"/>
      <c r="F89" s="131" t="str">
        <f t="shared" si="0"/>
        <v xml:space="preserve"> </v>
      </c>
      <c r="G89" s="132"/>
      <c r="H89" s="133" t="str">
        <f t="shared" si="1"/>
        <v xml:space="preserve"> </v>
      </c>
      <c r="I89" s="134" t="str">
        <f t="shared" si="2"/>
        <v xml:space="preserve"> </v>
      </c>
      <c r="J89" s="135" t="str">
        <f t="shared" si="7"/>
        <v xml:space="preserve"> </v>
      </c>
      <c r="K89" s="136" t="str">
        <f t="shared" si="4"/>
        <v xml:space="preserve"> </v>
      </c>
      <c r="L89" s="140" t="str">
        <f t="shared" si="5"/>
        <v xml:space="preserve"> </v>
      </c>
      <c r="M89" s="138">
        <f t="shared" si="6"/>
        <v>0</v>
      </c>
      <c r="N89" s="22"/>
    </row>
    <row r="90" spans="1:16" ht="14.15" customHeight="1">
      <c r="A90" s="22"/>
      <c r="B90" s="139"/>
      <c r="C90" s="128" t="s">
        <v>128</v>
      </c>
      <c r="D90" s="141"/>
      <c r="E90" s="142"/>
      <c r="F90" s="131" t="str">
        <f t="shared" si="0"/>
        <v xml:space="preserve"> </v>
      </c>
      <c r="G90" s="132"/>
      <c r="H90" s="133" t="str">
        <f t="shared" si="1"/>
        <v xml:space="preserve"> </v>
      </c>
      <c r="I90" s="134" t="str">
        <f t="shared" si="2"/>
        <v xml:space="preserve"> </v>
      </c>
      <c r="J90" s="135" t="str">
        <f t="shared" si="7"/>
        <v xml:space="preserve"> </v>
      </c>
      <c r="K90" s="136" t="str">
        <f t="shared" si="4"/>
        <v xml:space="preserve"> </v>
      </c>
      <c r="L90" s="140" t="str">
        <f t="shared" si="5"/>
        <v xml:space="preserve"> </v>
      </c>
      <c r="M90" s="138">
        <f t="shared" si="6"/>
        <v>0</v>
      </c>
      <c r="N90" s="22"/>
    </row>
    <row r="91" spans="1:16" ht="14.15" customHeight="1">
      <c r="A91" s="22"/>
      <c r="B91" s="139"/>
      <c r="C91" s="128" t="s">
        <v>129</v>
      </c>
      <c r="D91" s="141"/>
      <c r="E91" s="142"/>
      <c r="F91" s="131" t="str">
        <f t="shared" si="0"/>
        <v xml:space="preserve"> </v>
      </c>
      <c r="G91" s="132"/>
      <c r="H91" s="133" t="str">
        <f t="shared" si="1"/>
        <v xml:space="preserve"> </v>
      </c>
      <c r="I91" s="134" t="str">
        <f t="shared" si="2"/>
        <v xml:space="preserve"> </v>
      </c>
      <c r="J91" s="135" t="str">
        <f t="shared" si="7"/>
        <v xml:space="preserve"> </v>
      </c>
      <c r="K91" s="136" t="str">
        <f t="shared" si="4"/>
        <v xml:space="preserve"> </v>
      </c>
      <c r="L91" s="140" t="str">
        <f t="shared" si="5"/>
        <v xml:space="preserve"> </v>
      </c>
      <c r="M91" s="138">
        <f t="shared" si="6"/>
        <v>0</v>
      </c>
      <c r="N91" s="22"/>
    </row>
    <row r="92" spans="1:16" ht="14.15" customHeight="1">
      <c r="A92" s="22"/>
      <c r="B92" s="1376" t="str">
        <f>IF(ISBLANK(H7)," ",H7)</f>
        <v xml:space="preserve"> </v>
      </c>
      <c r="C92" s="128" t="s">
        <v>130</v>
      </c>
      <c r="D92" s="141"/>
      <c r="E92" s="142"/>
      <c r="F92" s="131" t="str">
        <f t="shared" si="0"/>
        <v xml:space="preserve"> </v>
      </c>
      <c r="G92" s="132"/>
      <c r="H92" s="133" t="str">
        <f t="shared" si="1"/>
        <v xml:space="preserve"> </v>
      </c>
      <c r="I92" s="134" t="str">
        <f t="shared" si="2"/>
        <v xml:space="preserve"> </v>
      </c>
      <c r="J92" s="135" t="str">
        <f t="shared" si="7"/>
        <v xml:space="preserve"> </v>
      </c>
      <c r="K92" s="136" t="str">
        <f t="shared" si="4"/>
        <v xml:space="preserve"> </v>
      </c>
      <c r="L92" s="140" t="str">
        <f t="shared" si="5"/>
        <v xml:space="preserve"> </v>
      </c>
      <c r="M92" s="138">
        <f t="shared" si="6"/>
        <v>0</v>
      </c>
      <c r="N92" s="22"/>
    </row>
    <row r="93" spans="1:16" ht="14.15" customHeight="1">
      <c r="A93" s="22"/>
      <c r="B93" s="1376"/>
      <c r="C93" s="128" t="s">
        <v>131</v>
      </c>
      <c r="D93" s="141"/>
      <c r="E93" s="142"/>
      <c r="F93" s="131" t="str">
        <f t="shared" si="0"/>
        <v xml:space="preserve"> </v>
      </c>
      <c r="G93" s="132"/>
      <c r="H93" s="133" t="str">
        <f t="shared" si="1"/>
        <v xml:space="preserve"> </v>
      </c>
      <c r="I93" s="134" t="str">
        <f t="shared" si="2"/>
        <v xml:space="preserve"> </v>
      </c>
      <c r="J93" s="135" t="str">
        <f t="shared" si="7"/>
        <v xml:space="preserve"> </v>
      </c>
      <c r="K93" s="136" t="str">
        <f t="shared" si="4"/>
        <v xml:space="preserve"> </v>
      </c>
      <c r="L93" s="140" t="str">
        <f t="shared" si="5"/>
        <v xml:space="preserve"> </v>
      </c>
      <c r="M93" s="138">
        <f t="shared" si="6"/>
        <v>0</v>
      </c>
      <c r="N93" s="22"/>
    </row>
    <row r="94" spans="1:16" ht="14.15" customHeight="1">
      <c r="A94" s="22"/>
      <c r="B94" s="1376"/>
      <c r="C94" s="128" t="s">
        <v>132</v>
      </c>
      <c r="D94" s="141"/>
      <c r="E94" s="142"/>
      <c r="F94" s="131" t="str">
        <f t="shared" si="0"/>
        <v xml:space="preserve"> </v>
      </c>
      <c r="G94" s="132"/>
      <c r="H94" s="133" t="str">
        <f t="shared" si="1"/>
        <v xml:space="preserve"> </v>
      </c>
      <c r="I94" s="134" t="str">
        <f t="shared" si="2"/>
        <v xml:space="preserve"> </v>
      </c>
      <c r="J94" s="135" t="str">
        <f t="shared" si="7"/>
        <v xml:space="preserve"> </v>
      </c>
      <c r="K94" s="136" t="str">
        <f t="shared" si="4"/>
        <v xml:space="preserve"> </v>
      </c>
      <c r="L94" s="140" t="str">
        <f t="shared" si="5"/>
        <v xml:space="preserve"> </v>
      </c>
      <c r="M94" s="138">
        <f t="shared" si="6"/>
        <v>0</v>
      </c>
      <c r="N94" s="22"/>
    </row>
    <row r="95" spans="1:16" ht="14.15" customHeight="1">
      <c r="A95" s="22"/>
      <c r="B95" s="1376"/>
      <c r="C95" s="128" t="s">
        <v>133</v>
      </c>
      <c r="D95" s="141"/>
      <c r="E95" s="142"/>
      <c r="F95" s="131" t="str">
        <f t="shared" si="0"/>
        <v xml:space="preserve"> </v>
      </c>
      <c r="G95" s="132"/>
      <c r="H95" s="133" t="str">
        <f t="shared" si="1"/>
        <v xml:space="preserve"> </v>
      </c>
      <c r="I95" s="134" t="str">
        <f t="shared" si="2"/>
        <v xml:space="preserve"> </v>
      </c>
      <c r="J95" s="135" t="str">
        <f t="shared" si="7"/>
        <v xml:space="preserve"> </v>
      </c>
      <c r="K95" s="136" t="str">
        <f t="shared" si="4"/>
        <v xml:space="preserve"> </v>
      </c>
      <c r="L95" s="140" t="str">
        <f t="shared" si="5"/>
        <v xml:space="preserve"> </v>
      </c>
      <c r="M95" s="138">
        <f t="shared" si="6"/>
        <v>0</v>
      </c>
      <c r="N95" s="22"/>
    </row>
    <row r="96" spans="1:16" ht="14.15" customHeight="1">
      <c r="A96" s="22"/>
      <c r="B96" s="1375" t="s">
        <v>134</v>
      </c>
      <c r="C96" s="128" t="s">
        <v>135</v>
      </c>
      <c r="D96" s="141"/>
      <c r="E96" s="142"/>
      <c r="F96" s="131" t="str">
        <f t="shared" si="0"/>
        <v xml:space="preserve"> </v>
      </c>
      <c r="G96" s="132"/>
      <c r="H96" s="133" t="str">
        <f t="shared" si="1"/>
        <v xml:space="preserve"> </v>
      </c>
      <c r="I96" s="134" t="str">
        <f t="shared" si="2"/>
        <v xml:space="preserve"> </v>
      </c>
      <c r="J96" s="135" t="str">
        <f t="shared" si="7"/>
        <v xml:space="preserve"> </v>
      </c>
      <c r="K96" s="136" t="str">
        <f t="shared" si="4"/>
        <v xml:space="preserve"> </v>
      </c>
      <c r="L96" s="140" t="str">
        <f t="shared" si="5"/>
        <v xml:space="preserve"> </v>
      </c>
      <c r="M96" s="138">
        <f t="shared" si="6"/>
        <v>0</v>
      </c>
      <c r="N96" s="22"/>
    </row>
    <row r="97" spans="1:14" ht="14.15" customHeight="1">
      <c r="A97" s="22"/>
      <c r="B97" s="1375"/>
      <c r="C97" s="128" t="s">
        <v>136</v>
      </c>
      <c r="D97" s="129"/>
      <c r="E97" s="130"/>
      <c r="F97" s="131" t="str">
        <f t="shared" si="0"/>
        <v xml:space="preserve"> </v>
      </c>
      <c r="G97" s="132"/>
      <c r="H97" s="133" t="str">
        <f t="shared" si="1"/>
        <v xml:space="preserve"> </v>
      </c>
      <c r="I97" s="134" t="str">
        <f t="shared" si="2"/>
        <v xml:space="preserve"> </v>
      </c>
      <c r="J97" s="135" t="str">
        <f t="shared" si="7"/>
        <v xml:space="preserve"> </v>
      </c>
      <c r="K97" s="136" t="str">
        <f t="shared" si="4"/>
        <v xml:space="preserve"> </v>
      </c>
      <c r="L97" s="140" t="str">
        <f t="shared" si="5"/>
        <v xml:space="preserve"> </v>
      </c>
      <c r="M97" s="138">
        <f t="shared" si="6"/>
        <v>0</v>
      </c>
      <c r="N97" s="22"/>
    </row>
    <row r="98" spans="1:14" ht="14.15" customHeight="1">
      <c r="A98" s="22"/>
      <c r="B98" s="1375"/>
      <c r="C98" s="128" t="s">
        <v>137</v>
      </c>
      <c r="D98" s="129"/>
      <c r="E98" s="130"/>
      <c r="F98" s="131" t="str">
        <f t="shared" si="0"/>
        <v xml:space="preserve"> </v>
      </c>
      <c r="G98" s="132"/>
      <c r="H98" s="133" t="str">
        <f t="shared" si="1"/>
        <v xml:space="preserve"> </v>
      </c>
      <c r="I98" s="134" t="str">
        <f t="shared" si="2"/>
        <v xml:space="preserve"> </v>
      </c>
      <c r="J98" s="135" t="str">
        <f t="shared" si="7"/>
        <v xml:space="preserve"> </v>
      </c>
      <c r="K98" s="136" t="str">
        <f t="shared" si="4"/>
        <v xml:space="preserve"> </v>
      </c>
      <c r="L98" s="140" t="str">
        <f t="shared" si="5"/>
        <v xml:space="preserve"> </v>
      </c>
      <c r="M98" s="138">
        <f t="shared" si="6"/>
        <v>0</v>
      </c>
      <c r="N98" s="22"/>
    </row>
    <row r="99" spans="1:14" ht="14.15" customHeight="1">
      <c r="A99" s="22"/>
      <c r="B99" s="1375"/>
      <c r="C99" s="128" t="s">
        <v>138</v>
      </c>
      <c r="D99" s="129"/>
      <c r="E99" s="130"/>
      <c r="F99" s="131" t="str">
        <f t="shared" si="0"/>
        <v xml:space="preserve"> </v>
      </c>
      <c r="G99" s="132"/>
      <c r="H99" s="133" t="str">
        <f t="shared" si="1"/>
        <v xml:space="preserve"> </v>
      </c>
      <c r="I99" s="134" t="str">
        <f t="shared" si="2"/>
        <v xml:space="preserve"> </v>
      </c>
      <c r="J99" s="135" t="str">
        <f t="shared" si="7"/>
        <v xml:space="preserve"> </v>
      </c>
      <c r="K99" s="136" t="str">
        <f t="shared" si="4"/>
        <v xml:space="preserve"> </v>
      </c>
      <c r="L99" s="140" t="str">
        <f t="shared" si="5"/>
        <v xml:space="preserve"> </v>
      </c>
      <c r="M99" s="138">
        <f t="shared" si="6"/>
        <v>0</v>
      </c>
      <c r="N99" s="22"/>
    </row>
    <row r="100" spans="1:14" ht="14.15" customHeight="1">
      <c r="A100" s="22"/>
      <c r="B100" s="1375"/>
      <c r="C100" s="128" t="s">
        <v>139</v>
      </c>
      <c r="D100" s="129"/>
      <c r="E100" s="130"/>
      <c r="F100" s="131" t="str">
        <f t="shared" si="0"/>
        <v xml:space="preserve"> </v>
      </c>
      <c r="G100" s="132"/>
      <c r="H100" s="133" t="str">
        <f t="shared" si="1"/>
        <v xml:space="preserve"> </v>
      </c>
      <c r="I100" s="134" t="str">
        <f t="shared" si="2"/>
        <v xml:space="preserve"> </v>
      </c>
      <c r="J100" s="135" t="str">
        <f t="shared" si="7"/>
        <v xml:space="preserve"> </v>
      </c>
      <c r="K100" s="136" t="str">
        <f t="shared" si="4"/>
        <v xml:space="preserve"> </v>
      </c>
      <c r="L100" s="140" t="str">
        <f t="shared" si="5"/>
        <v xml:space="preserve"> </v>
      </c>
      <c r="M100" s="138">
        <f t="shared" si="6"/>
        <v>0</v>
      </c>
      <c r="N100" s="22"/>
    </row>
    <row r="101" spans="1:14" ht="14.15" customHeight="1">
      <c r="A101" s="22"/>
      <c r="B101" s="1375"/>
      <c r="C101" s="128" t="s">
        <v>140</v>
      </c>
      <c r="D101" s="141"/>
      <c r="E101" s="142"/>
      <c r="F101" s="131" t="str">
        <f t="shared" si="0"/>
        <v xml:space="preserve"> </v>
      </c>
      <c r="G101" s="132"/>
      <c r="H101" s="133" t="str">
        <f t="shared" si="1"/>
        <v xml:space="preserve"> </v>
      </c>
      <c r="I101" s="134" t="str">
        <f t="shared" si="2"/>
        <v xml:space="preserve"> </v>
      </c>
      <c r="J101" s="135" t="str">
        <f t="shared" si="7"/>
        <v xml:space="preserve"> </v>
      </c>
      <c r="K101" s="136" t="str">
        <f t="shared" si="4"/>
        <v xml:space="preserve"> </v>
      </c>
      <c r="L101" s="140" t="str">
        <f t="shared" si="5"/>
        <v xml:space="preserve"> </v>
      </c>
      <c r="M101" s="138">
        <f t="shared" si="6"/>
        <v>0</v>
      </c>
      <c r="N101" s="22"/>
    </row>
    <row r="102" spans="1:14" ht="14.15" customHeight="1">
      <c r="A102" s="22"/>
      <c r="B102" s="139"/>
      <c r="C102" s="128" t="s">
        <v>141</v>
      </c>
      <c r="D102" s="141"/>
      <c r="E102" s="142"/>
      <c r="F102" s="131" t="str">
        <f t="shared" si="0"/>
        <v xml:space="preserve"> </v>
      </c>
      <c r="G102" s="132"/>
      <c r="H102" s="133" t="str">
        <f t="shared" si="1"/>
        <v xml:space="preserve"> </v>
      </c>
      <c r="I102" s="134" t="str">
        <f t="shared" si="2"/>
        <v xml:space="preserve"> </v>
      </c>
      <c r="J102" s="135" t="str">
        <f t="shared" si="7"/>
        <v xml:space="preserve"> </v>
      </c>
      <c r="K102" s="136" t="str">
        <f t="shared" si="4"/>
        <v xml:space="preserve"> </v>
      </c>
      <c r="L102" s="140" t="str">
        <f t="shared" si="5"/>
        <v xml:space="preserve"> </v>
      </c>
      <c r="M102" s="138">
        <f t="shared" si="6"/>
        <v>0</v>
      </c>
      <c r="N102" s="22"/>
    </row>
    <row r="103" spans="1:14" ht="14.15" customHeight="1">
      <c r="A103" s="22"/>
      <c r="B103" s="139"/>
      <c r="C103" s="128" t="s">
        <v>142</v>
      </c>
      <c r="D103" s="141"/>
      <c r="E103" s="142"/>
      <c r="F103" s="131" t="str">
        <f t="shared" si="0"/>
        <v xml:space="preserve"> </v>
      </c>
      <c r="G103" s="132"/>
      <c r="H103" s="133" t="str">
        <f t="shared" si="1"/>
        <v xml:space="preserve"> </v>
      </c>
      <c r="I103" s="134" t="str">
        <f t="shared" si="2"/>
        <v xml:space="preserve"> </v>
      </c>
      <c r="J103" s="135" t="str">
        <f t="shared" si="7"/>
        <v xml:space="preserve"> </v>
      </c>
      <c r="K103" s="136" t="str">
        <f t="shared" si="4"/>
        <v xml:space="preserve"> </v>
      </c>
      <c r="L103" s="140" t="str">
        <f t="shared" si="5"/>
        <v xml:space="preserve"> </v>
      </c>
      <c r="M103" s="138">
        <f t="shared" si="6"/>
        <v>0</v>
      </c>
      <c r="N103" s="22"/>
    </row>
    <row r="104" spans="1:14" ht="14.15" customHeight="1">
      <c r="A104" s="22"/>
      <c r="B104" s="139"/>
      <c r="C104" s="128" t="s">
        <v>143</v>
      </c>
      <c r="D104" s="141"/>
      <c r="E104" s="142"/>
      <c r="F104" s="131" t="str">
        <f t="shared" si="0"/>
        <v xml:space="preserve"> </v>
      </c>
      <c r="G104" s="132"/>
      <c r="H104" s="133" t="str">
        <f t="shared" si="1"/>
        <v xml:space="preserve"> </v>
      </c>
      <c r="I104" s="134" t="str">
        <f t="shared" si="2"/>
        <v xml:space="preserve"> </v>
      </c>
      <c r="J104" s="135" t="str">
        <f t="shared" si="7"/>
        <v xml:space="preserve"> </v>
      </c>
      <c r="K104" s="136" t="str">
        <f t="shared" si="4"/>
        <v xml:space="preserve"> </v>
      </c>
      <c r="L104" s="140" t="str">
        <f t="shared" si="5"/>
        <v xml:space="preserve"> </v>
      </c>
      <c r="M104" s="138">
        <f t="shared" si="6"/>
        <v>0</v>
      </c>
      <c r="N104" s="22"/>
    </row>
    <row r="105" spans="1:14" ht="14.15" customHeight="1">
      <c r="A105" s="22"/>
      <c r="B105" s="139"/>
      <c r="C105" s="128" t="s">
        <v>144</v>
      </c>
      <c r="D105" s="141"/>
      <c r="E105" s="142"/>
      <c r="F105" s="131" t="str">
        <f t="shared" si="0"/>
        <v xml:space="preserve"> </v>
      </c>
      <c r="G105" s="132"/>
      <c r="H105" s="133" t="str">
        <f t="shared" si="1"/>
        <v xml:space="preserve"> </v>
      </c>
      <c r="I105" s="134" t="str">
        <f t="shared" si="2"/>
        <v xml:space="preserve"> </v>
      </c>
      <c r="J105" s="135" t="str">
        <f t="shared" si="7"/>
        <v xml:space="preserve"> </v>
      </c>
      <c r="K105" s="136" t="str">
        <f t="shared" si="4"/>
        <v xml:space="preserve"> </v>
      </c>
      <c r="L105" s="140" t="str">
        <f t="shared" si="5"/>
        <v xml:space="preserve"> </v>
      </c>
      <c r="M105" s="138">
        <f t="shared" si="6"/>
        <v>0</v>
      </c>
      <c r="N105" s="22"/>
    </row>
    <row r="106" spans="1:14" ht="14.15" customHeight="1">
      <c r="A106" s="22"/>
      <c r="B106" s="139"/>
      <c r="C106" s="128" t="s">
        <v>145</v>
      </c>
      <c r="D106" s="141"/>
      <c r="E106" s="142"/>
      <c r="F106" s="131" t="str">
        <f t="shared" si="0"/>
        <v xml:space="preserve"> </v>
      </c>
      <c r="G106" s="132"/>
      <c r="H106" s="133" t="str">
        <f t="shared" si="1"/>
        <v xml:space="preserve"> </v>
      </c>
      <c r="I106" s="134" t="str">
        <f t="shared" si="2"/>
        <v xml:space="preserve"> </v>
      </c>
      <c r="J106" s="135" t="str">
        <f t="shared" si="7"/>
        <v xml:space="preserve"> </v>
      </c>
      <c r="K106" s="136" t="str">
        <f t="shared" si="4"/>
        <v xml:space="preserve"> </v>
      </c>
      <c r="L106" s="140" t="str">
        <f t="shared" si="5"/>
        <v xml:space="preserve"> </v>
      </c>
      <c r="M106" s="138">
        <f t="shared" si="6"/>
        <v>0</v>
      </c>
      <c r="N106" s="22"/>
    </row>
    <row r="107" spans="1:14" ht="14.15" customHeight="1">
      <c r="A107" s="22"/>
      <c r="B107" s="139"/>
      <c r="C107" s="128" t="s">
        <v>146</v>
      </c>
      <c r="D107" s="141"/>
      <c r="E107" s="142"/>
      <c r="F107" s="131" t="str">
        <f t="shared" si="0"/>
        <v xml:space="preserve"> </v>
      </c>
      <c r="G107" s="132"/>
      <c r="H107" s="133" t="str">
        <f t="shared" si="1"/>
        <v xml:space="preserve"> </v>
      </c>
      <c r="I107" s="134" t="str">
        <f t="shared" si="2"/>
        <v xml:space="preserve"> </v>
      </c>
      <c r="J107" s="135" t="str">
        <f t="shared" si="7"/>
        <v xml:space="preserve"> </v>
      </c>
      <c r="K107" s="136" t="str">
        <f t="shared" si="4"/>
        <v xml:space="preserve"> </v>
      </c>
      <c r="L107" s="140" t="str">
        <f t="shared" si="5"/>
        <v xml:space="preserve"> </v>
      </c>
      <c r="M107" s="138">
        <f t="shared" si="6"/>
        <v>0</v>
      </c>
      <c r="N107" s="22"/>
    </row>
    <row r="108" spans="1:14" ht="14.15" customHeight="1">
      <c r="A108" s="22"/>
      <c r="B108" s="139"/>
      <c r="C108" s="128" t="s">
        <v>147</v>
      </c>
      <c r="D108" s="141"/>
      <c r="E108" s="142"/>
      <c r="F108" s="131" t="str">
        <f t="shared" si="0"/>
        <v xml:space="preserve"> </v>
      </c>
      <c r="G108" s="132"/>
      <c r="H108" s="133" t="str">
        <f t="shared" si="1"/>
        <v xml:space="preserve"> </v>
      </c>
      <c r="I108" s="134" t="str">
        <f t="shared" si="2"/>
        <v xml:space="preserve"> </v>
      </c>
      <c r="J108" s="135" t="str">
        <f t="shared" si="7"/>
        <v xml:space="preserve"> </v>
      </c>
      <c r="K108" s="136" t="str">
        <f t="shared" si="4"/>
        <v xml:space="preserve"> </v>
      </c>
      <c r="L108" s="140" t="str">
        <f t="shared" si="5"/>
        <v xml:space="preserve"> </v>
      </c>
      <c r="M108" s="138">
        <f t="shared" si="6"/>
        <v>0</v>
      </c>
      <c r="N108" s="22"/>
    </row>
    <row r="109" spans="1:14" ht="14.15" customHeight="1">
      <c r="A109" s="22"/>
      <c r="B109" s="139"/>
      <c r="C109" s="128" t="s">
        <v>148</v>
      </c>
      <c r="D109" s="141"/>
      <c r="E109" s="142"/>
      <c r="F109" s="131" t="str">
        <f t="shared" si="0"/>
        <v xml:space="preserve"> </v>
      </c>
      <c r="G109" s="132"/>
      <c r="H109" s="133" t="str">
        <f t="shared" si="1"/>
        <v xml:space="preserve"> </v>
      </c>
      <c r="I109" s="134" t="str">
        <f t="shared" si="2"/>
        <v xml:space="preserve"> </v>
      </c>
      <c r="J109" s="135" t="str">
        <f t="shared" si="7"/>
        <v xml:space="preserve"> </v>
      </c>
      <c r="K109" s="136" t="str">
        <f t="shared" si="4"/>
        <v xml:space="preserve"> </v>
      </c>
      <c r="L109" s="140" t="str">
        <f t="shared" si="5"/>
        <v xml:space="preserve"> </v>
      </c>
      <c r="M109" s="138">
        <f t="shared" si="6"/>
        <v>0</v>
      </c>
      <c r="N109" s="22"/>
    </row>
    <row r="110" spans="1:14" ht="14.15" customHeight="1">
      <c r="A110" s="22"/>
      <c r="B110" s="143"/>
      <c r="C110" s="128" t="s">
        <v>149</v>
      </c>
      <c r="D110" s="141"/>
      <c r="E110" s="142"/>
      <c r="F110" s="131" t="str">
        <f t="shared" si="0"/>
        <v xml:space="preserve"> </v>
      </c>
      <c r="G110" s="132"/>
      <c r="H110" s="133" t="str">
        <f t="shared" si="1"/>
        <v xml:space="preserve"> </v>
      </c>
      <c r="I110" s="134" t="str">
        <f t="shared" si="2"/>
        <v xml:space="preserve"> </v>
      </c>
      <c r="J110" s="135" t="str">
        <f t="shared" si="7"/>
        <v xml:space="preserve"> </v>
      </c>
      <c r="K110" s="136" t="str">
        <f t="shared" si="4"/>
        <v xml:space="preserve"> </v>
      </c>
      <c r="L110" s="140" t="str">
        <f t="shared" si="5"/>
        <v xml:space="preserve"> </v>
      </c>
      <c r="M110" s="138">
        <f t="shared" si="6"/>
        <v>0</v>
      </c>
      <c r="N110" s="22"/>
    </row>
    <row r="111" spans="1:14" ht="14.15" customHeight="1">
      <c r="A111" s="22"/>
      <c r="B111" s="127"/>
      <c r="C111" s="128" t="s">
        <v>150</v>
      </c>
      <c r="D111" s="141"/>
      <c r="E111" s="142"/>
      <c r="F111" s="131" t="str">
        <f t="shared" si="0"/>
        <v xml:space="preserve"> </v>
      </c>
      <c r="G111" s="132"/>
      <c r="H111" s="133" t="str">
        <f t="shared" si="1"/>
        <v xml:space="preserve"> </v>
      </c>
      <c r="I111" s="134" t="str">
        <f t="shared" si="2"/>
        <v xml:space="preserve"> </v>
      </c>
      <c r="J111" s="135" t="str">
        <f t="shared" si="7"/>
        <v xml:space="preserve"> </v>
      </c>
      <c r="K111" s="136" t="str">
        <f t="shared" si="4"/>
        <v xml:space="preserve"> </v>
      </c>
      <c r="L111" s="140" t="str">
        <f t="shared" si="5"/>
        <v xml:space="preserve"> </v>
      </c>
      <c r="M111" s="138">
        <f t="shared" si="6"/>
        <v>0</v>
      </c>
      <c r="N111" s="22"/>
    </row>
    <row r="112" spans="1:14" ht="14.15" customHeight="1">
      <c r="A112" s="22"/>
      <c r="B112" s="139"/>
      <c r="C112" s="128" t="s">
        <v>151</v>
      </c>
      <c r="D112" s="141"/>
      <c r="E112" s="142"/>
      <c r="F112" s="131" t="str">
        <f t="shared" si="0"/>
        <v xml:space="preserve"> </v>
      </c>
      <c r="G112" s="132"/>
      <c r="H112" s="133" t="str">
        <f t="shared" si="1"/>
        <v xml:space="preserve"> </v>
      </c>
      <c r="I112" s="134" t="str">
        <f t="shared" si="2"/>
        <v xml:space="preserve"> </v>
      </c>
      <c r="J112" s="135" t="str">
        <f t="shared" si="7"/>
        <v xml:space="preserve"> </v>
      </c>
      <c r="K112" s="136" t="str">
        <f t="shared" si="4"/>
        <v xml:space="preserve"> </v>
      </c>
      <c r="L112" s="140" t="str">
        <f t="shared" si="5"/>
        <v xml:space="preserve"> </v>
      </c>
      <c r="M112" s="138">
        <f t="shared" si="6"/>
        <v>0</v>
      </c>
      <c r="N112" s="22"/>
    </row>
    <row r="113" spans="1:14" ht="14.15" customHeight="1">
      <c r="A113" s="22"/>
      <c r="B113" s="139"/>
      <c r="C113" s="128" t="s">
        <v>152</v>
      </c>
      <c r="D113" s="141"/>
      <c r="E113" s="142"/>
      <c r="F113" s="131" t="str">
        <f t="shared" si="0"/>
        <v xml:space="preserve"> </v>
      </c>
      <c r="G113" s="132"/>
      <c r="H113" s="133" t="str">
        <f t="shared" si="1"/>
        <v xml:space="preserve"> </v>
      </c>
      <c r="I113" s="134" t="str">
        <f t="shared" si="2"/>
        <v xml:space="preserve"> </v>
      </c>
      <c r="J113" s="135" t="str">
        <f t="shared" si="7"/>
        <v xml:space="preserve"> </v>
      </c>
      <c r="K113" s="136" t="str">
        <f t="shared" si="4"/>
        <v xml:space="preserve"> </v>
      </c>
      <c r="L113" s="140" t="str">
        <f t="shared" si="5"/>
        <v xml:space="preserve"> </v>
      </c>
      <c r="M113" s="138">
        <f t="shared" si="6"/>
        <v>0</v>
      </c>
      <c r="N113" s="22"/>
    </row>
    <row r="114" spans="1:14" ht="14.15" customHeight="1">
      <c r="A114" s="22"/>
      <c r="B114" s="139"/>
      <c r="C114" s="128" t="s">
        <v>153</v>
      </c>
      <c r="D114" s="141"/>
      <c r="E114" s="142"/>
      <c r="F114" s="131" t="str">
        <f t="shared" si="0"/>
        <v xml:space="preserve"> </v>
      </c>
      <c r="G114" s="132"/>
      <c r="H114" s="133" t="str">
        <f t="shared" si="1"/>
        <v xml:space="preserve"> </v>
      </c>
      <c r="I114" s="134" t="str">
        <f t="shared" si="2"/>
        <v xml:space="preserve"> </v>
      </c>
      <c r="J114" s="135" t="str">
        <f t="shared" si="7"/>
        <v xml:space="preserve"> </v>
      </c>
      <c r="K114" s="136" t="str">
        <f t="shared" si="4"/>
        <v xml:space="preserve"> </v>
      </c>
      <c r="L114" s="140" t="str">
        <f t="shared" si="5"/>
        <v xml:space="preserve"> </v>
      </c>
      <c r="M114" s="138">
        <f t="shared" si="6"/>
        <v>0</v>
      </c>
      <c r="N114" s="22"/>
    </row>
    <row r="115" spans="1:14" ht="14.15" customHeight="1">
      <c r="A115" s="22"/>
      <c r="B115" s="139"/>
      <c r="C115" s="128" t="s">
        <v>154</v>
      </c>
      <c r="D115" s="141"/>
      <c r="E115" s="142"/>
      <c r="F115" s="131" t="str">
        <f t="shared" si="0"/>
        <v xml:space="preserve"> </v>
      </c>
      <c r="G115" s="132"/>
      <c r="H115" s="133" t="str">
        <f t="shared" si="1"/>
        <v xml:space="preserve"> </v>
      </c>
      <c r="I115" s="134" t="str">
        <f t="shared" si="2"/>
        <v xml:space="preserve"> </v>
      </c>
      <c r="J115" s="135" t="str">
        <f t="shared" si="7"/>
        <v xml:space="preserve"> </v>
      </c>
      <c r="K115" s="136" t="str">
        <f t="shared" si="4"/>
        <v xml:space="preserve"> </v>
      </c>
      <c r="L115" s="140" t="str">
        <f t="shared" si="5"/>
        <v xml:space="preserve"> </v>
      </c>
      <c r="M115" s="138">
        <f t="shared" si="6"/>
        <v>0</v>
      </c>
      <c r="N115" s="22"/>
    </row>
    <row r="116" spans="1:14" ht="14.15" customHeight="1">
      <c r="A116" s="22"/>
      <c r="B116" s="139"/>
      <c r="C116" s="128" t="s">
        <v>155</v>
      </c>
      <c r="D116" s="141"/>
      <c r="E116" s="142"/>
      <c r="F116" s="131" t="str">
        <f t="shared" ref="F116:F179" si="8">IF(AND(NOT(ISBLANK(D116)),NOT(ISBLANK(E116)),NOT(ISBLANK(D115)),NOT(ISBLANK(E115))),24-D115-(E115/60)+D116+(E116/60)," ")</f>
        <v xml:space="preserve"> </v>
      </c>
      <c r="G116" s="132"/>
      <c r="H116" s="133" t="str">
        <f t="shared" ref="H116:H179" si="9">IF(AND(NOT(ISBLANK(D116)),NOT(ISBLANK(E116)),G116&gt;0),G116/F116*24," ")</f>
        <v xml:space="preserve"> </v>
      </c>
      <c r="I116" s="134" t="str">
        <f t="shared" ref="I116:I179" si="10">IF(OR(ISBLANK(G116),M116=0,H116&lt;0.8*M116)," ",H116)</f>
        <v xml:space="preserve"> </v>
      </c>
      <c r="J116" s="135" t="str">
        <f t="shared" si="7"/>
        <v xml:space="preserve"> </v>
      </c>
      <c r="K116" s="136" t="str">
        <f t="shared" ref="K116:K179" si="11">IF(J116=" "," ",J116*1.2)</f>
        <v xml:space="preserve"> </v>
      </c>
      <c r="L116" s="140" t="str">
        <f t="shared" ref="L116:L179" si="12">IF(I116&lt;=K116,I116," ")</f>
        <v xml:space="preserve"> </v>
      </c>
      <c r="M116" s="138">
        <f t="shared" ref="M116:M179" si="13">IF(AND(ISBLANK($I$20),ISBLANK($I$23),ISBLANK($I$26),ISBLANK($I$31),ISBLANK($I$38)),0,IF(SUM($I$20*(100-$I$21)/100,$I$23*(100-$I$24)/100,$I$26,$I$31)&gt;0,($I$20*(100-$I$21)/100+$I$23*(100-$I$24)/100+$I$26+$I$31)/365,$I$38/365))</f>
        <v>0</v>
      </c>
      <c r="N116" s="22"/>
    </row>
    <row r="117" spans="1:14" ht="14.15" customHeight="1">
      <c r="A117" s="22"/>
      <c r="B117" s="139"/>
      <c r="C117" s="128" t="s">
        <v>156</v>
      </c>
      <c r="D117" s="141"/>
      <c r="E117" s="142"/>
      <c r="F117" s="131" t="str">
        <f t="shared" si="8"/>
        <v xml:space="preserve"> </v>
      </c>
      <c r="G117" s="132"/>
      <c r="H117" s="133" t="str">
        <f t="shared" si="9"/>
        <v xml:space="preserve"> </v>
      </c>
      <c r="I117" s="134" t="str">
        <f t="shared" si="10"/>
        <v xml:space="preserve"> </v>
      </c>
      <c r="J117" s="135" t="str">
        <f t="shared" si="7"/>
        <v xml:space="preserve"> </v>
      </c>
      <c r="K117" s="136" t="str">
        <f t="shared" si="11"/>
        <v xml:space="preserve"> </v>
      </c>
      <c r="L117" s="140" t="str">
        <f t="shared" si="12"/>
        <v xml:space="preserve"> </v>
      </c>
      <c r="M117" s="138">
        <f t="shared" si="13"/>
        <v>0</v>
      </c>
      <c r="N117" s="22"/>
    </row>
    <row r="118" spans="1:14" ht="14.15" customHeight="1">
      <c r="A118" s="22"/>
      <c r="B118" s="139"/>
      <c r="C118" s="128" t="s">
        <v>157</v>
      </c>
      <c r="D118" s="141"/>
      <c r="E118" s="142"/>
      <c r="F118" s="131" t="str">
        <f t="shared" si="8"/>
        <v xml:space="preserve"> </v>
      </c>
      <c r="G118" s="132"/>
      <c r="H118" s="133" t="str">
        <f t="shared" si="9"/>
        <v xml:space="preserve"> </v>
      </c>
      <c r="I118" s="134" t="str">
        <f t="shared" si="10"/>
        <v xml:space="preserve"> </v>
      </c>
      <c r="J118" s="135" t="str">
        <f t="shared" si="7"/>
        <v xml:space="preserve"> </v>
      </c>
      <c r="K118" s="136" t="str">
        <f t="shared" si="11"/>
        <v xml:space="preserve"> </v>
      </c>
      <c r="L118" s="140" t="str">
        <f t="shared" si="12"/>
        <v xml:space="preserve"> </v>
      </c>
      <c r="M118" s="138">
        <f t="shared" si="13"/>
        <v>0</v>
      </c>
      <c r="N118" s="22"/>
    </row>
    <row r="119" spans="1:14" ht="14.15" customHeight="1">
      <c r="A119" s="22"/>
      <c r="B119" s="139"/>
      <c r="C119" s="128" t="s">
        <v>158</v>
      </c>
      <c r="D119" s="141"/>
      <c r="E119" s="142"/>
      <c r="F119" s="131" t="str">
        <f t="shared" si="8"/>
        <v xml:space="preserve"> </v>
      </c>
      <c r="G119" s="132"/>
      <c r="H119" s="133" t="str">
        <f t="shared" si="9"/>
        <v xml:space="preserve"> </v>
      </c>
      <c r="I119" s="134" t="str">
        <f t="shared" si="10"/>
        <v xml:space="preserve"> </v>
      </c>
      <c r="J119" s="135" t="str">
        <f t="shared" si="7"/>
        <v xml:space="preserve"> </v>
      </c>
      <c r="K119" s="136" t="str">
        <f t="shared" si="11"/>
        <v xml:space="preserve"> </v>
      </c>
      <c r="L119" s="140" t="str">
        <f t="shared" si="12"/>
        <v xml:space="preserve"> </v>
      </c>
      <c r="M119" s="138">
        <f t="shared" si="13"/>
        <v>0</v>
      </c>
      <c r="N119" s="22"/>
    </row>
    <row r="120" spans="1:14" ht="14.15" customHeight="1">
      <c r="A120" s="22"/>
      <c r="B120" s="1376" t="str">
        <f>IF(ISBLANK(H7)," ",H7)</f>
        <v xml:space="preserve"> </v>
      </c>
      <c r="C120" s="128" t="s">
        <v>159</v>
      </c>
      <c r="D120" s="141"/>
      <c r="E120" s="142"/>
      <c r="F120" s="131" t="str">
        <f t="shared" si="8"/>
        <v xml:space="preserve"> </v>
      </c>
      <c r="G120" s="132"/>
      <c r="H120" s="133" t="str">
        <f t="shared" si="9"/>
        <v xml:space="preserve"> </v>
      </c>
      <c r="I120" s="134" t="str">
        <f t="shared" si="10"/>
        <v xml:space="preserve"> </v>
      </c>
      <c r="J120" s="135" t="str">
        <f t="shared" si="7"/>
        <v xml:space="preserve"> </v>
      </c>
      <c r="K120" s="136" t="str">
        <f t="shared" si="11"/>
        <v xml:space="preserve"> </v>
      </c>
      <c r="L120" s="140" t="str">
        <f t="shared" si="12"/>
        <v xml:space="preserve"> </v>
      </c>
      <c r="M120" s="138">
        <f t="shared" si="13"/>
        <v>0</v>
      </c>
      <c r="N120" s="22"/>
    </row>
    <row r="121" spans="1:14" ht="14.15" customHeight="1">
      <c r="A121" s="22"/>
      <c r="B121" s="1376"/>
      <c r="C121" s="128" t="s">
        <v>160</v>
      </c>
      <c r="D121" s="141"/>
      <c r="E121" s="142"/>
      <c r="F121" s="131" t="str">
        <f t="shared" si="8"/>
        <v xml:space="preserve"> </v>
      </c>
      <c r="G121" s="132"/>
      <c r="H121" s="133" t="str">
        <f t="shared" si="9"/>
        <v xml:space="preserve"> </v>
      </c>
      <c r="I121" s="134" t="str">
        <f t="shared" si="10"/>
        <v xml:space="preserve"> </v>
      </c>
      <c r="J121" s="135" t="str">
        <f t="shared" si="7"/>
        <v xml:space="preserve"> </v>
      </c>
      <c r="K121" s="136" t="str">
        <f t="shared" si="11"/>
        <v xml:space="preserve"> </v>
      </c>
      <c r="L121" s="140" t="str">
        <f t="shared" si="12"/>
        <v xml:space="preserve"> </v>
      </c>
      <c r="M121" s="138">
        <f t="shared" si="13"/>
        <v>0</v>
      </c>
      <c r="N121" s="22"/>
    </row>
    <row r="122" spans="1:14" ht="14.15" customHeight="1">
      <c r="A122" s="22"/>
      <c r="B122" s="1376"/>
      <c r="C122" s="128" t="s">
        <v>161</v>
      </c>
      <c r="D122" s="141"/>
      <c r="E122" s="142"/>
      <c r="F122" s="131" t="str">
        <f t="shared" si="8"/>
        <v xml:space="preserve"> </v>
      </c>
      <c r="G122" s="132"/>
      <c r="H122" s="133" t="str">
        <f t="shared" si="9"/>
        <v xml:space="preserve"> </v>
      </c>
      <c r="I122" s="134" t="str">
        <f t="shared" si="10"/>
        <v xml:space="preserve"> </v>
      </c>
      <c r="J122" s="258" t="str">
        <f t="shared" si="7"/>
        <v xml:space="preserve"> </v>
      </c>
      <c r="K122" s="259" t="str">
        <f t="shared" si="11"/>
        <v xml:space="preserve"> </v>
      </c>
      <c r="L122" s="140" t="str">
        <f t="shared" si="12"/>
        <v xml:space="preserve"> </v>
      </c>
      <c r="M122" s="138">
        <f t="shared" si="13"/>
        <v>0</v>
      </c>
      <c r="N122" s="22"/>
    </row>
    <row r="123" spans="1:14" ht="14.15" customHeight="1">
      <c r="A123" s="22"/>
      <c r="B123" s="1376"/>
      <c r="C123" s="128" t="s">
        <v>162</v>
      </c>
      <c r="D123" s="141"/>
      <c r="E123" s="142"/>
      <c r="F123" s="131" t="str">
        <f t="shared" si="8"/>
        <v xml:space="preserve"> </v>
      </c>
      <c r="G123" s="132"/>
      <c r="H123" s="133" t="str">
        <f t="shared" si="9"/>
        <v xml:space="preserve"> </v>
      </c>
      <c r="I123" s="134" t="str">
        <f t="shared" si="10"/>
        <v xml:space="preserve"> </v>
      </c>
      <c r="J123" s="258" t="str">
        <f t="shared" si="7"/>
        <v xml:space="preserve"> </v>
      </c>
      <c r="K123" s="259" t="str">
        <f t="shared" si="11"/>
        <v xml:space="preserve"> </v>
      </c>
      <c r="L123" s="140" t="str">
        <f t="shared" si="12"/>
        <v xml:space="preserve"> </v>
      </c>
      <c r="M123" s="138">
        <f t="shared" si="13"/>
        <v>0</v>
      </c>
      <c r="N123" s="22"/>
    </row>
    <row r="124" spans="1:14" ht="14.15" customHeight="1">
      <c r="A124" s="22"/>
      <c r="B124" s="1375" t="s">
        <v>163</v>
      </c>
      <c r="C124" s="128" t="s">
        <v>164</v>
      </c>
      <c r="D124" s="141"/>
      <c r="E124" s="142"/>
      <c r="F124" s="131" t="str">
        <f t="shared" si="8"/>
        <v xml:space="preserve"> </v>
      </c>
      <c r="G124" s="132"/>
      <c r="H124" s="133" t="str">
        <f t="shared" si="9"/>
        <v xml:space="preserve"> </v>
      </c>
      <c r="I124" s="134" t="str">
        <f t="shared" si="10"/>
        <v xml:space="preserve"> </v>
      </c>
      <c r="J124" s="258" t="str">
        <f t="shared" si="7"/>
        <v xml:space="preserve"> </v>
      </c>
      <c r="K124" s="259" t="str">
        <f t="shared" si="11"/>
        <v xml:space="preserve"> </v>
      </c>
      <c r="L124" s="140" t="str">
        <f t="shared" si="12"/>
        <v xml:space="preserve"> </v>
      </c>
      <c r="M124" s="138">
        <f t="shared" si="13"/>
        <v>0</v>
      </c>
      <c r="N124" s="22"/>
    </row>
    <row r="125" spans="1:14" ht="14.15" customHeight="1">
      <c r="A125" s="22"/>
      <c r="B125" s="1375"/>
      <c r="C125" s="128" t="s">
        <v>165</v>
      </c>
      <c r="D125" s="141"/>
      <c r="E125" s="142"/>
      <c r="F125" s="131" t="str">
        <f t="shared" si="8"/>
        <v xml:space="preserve"> </v>
      </c>
      <c r="G125" s="132"/>
      <c r="H125" s="133" t="str">
        <f t="shared" si="9"/>
        <v xml:space="preserve"> </v>
      </c>
      <c r="I125" s="134" t="str">
        <f t="shared" si="10"/>
        <v xml:space="preserve"> </v>
      </c>
      <c r="J125" s="258" t="str">
        <f t="shared" si="7"/>
        <v xml:space="preserve"> </v>
      </c>
      <c r="K125" s="259" t="str">
        <f t="shared" si="11"/>
        <v xml:space="preserve"> </v>
      </c>
      <c r="L125" s="140" t="str">
        <f t="shared" si="12"/>
        <v xml:space="preserve"> </v>
      </c>
      <c r="M125" s="138">
        <f t="shared" si="13"/>
        <v>0</v>
      </c>
      <c r="N125" s="22"/>
    </row>
    <row r="126" spans="1:14" ht="14.15" customHeight="1">
      <c r="A126" s="22"/>
      <c r="B126" s="1375"/>
      <c r="C126" s="128" t="s">
        <v>166</v>
      </c>
      <c r="D126" s="141"/>
      <c r="E126" s="142"/>
      <c r="F126" s="131" t="str">
        <f t="shared" si="8"/>
        <v xml:space="preserve"> </v>
      </c>
      <c r="G126" s="132"/>
      <c r="H126" s="133" t="str">
        <f t="shared" si="9"/>
        <v xml:space="preserve"> </v>
      </c>
      <c r="I126" s="134" t="str">
        <f t="shared" si="10"/>
        <v xml:space="preserve"> </v>
      </c>
      <c r="J126" s="258" t="str">
        <f t="shared" si="7"/>
        <v xml:space="preserve"> </v>
      </c>
      <c r="K126" s="259" t="str">
        <f t="shared" si="11"/>
        <v xml:space="preserve"> </v>
      </c>
      <c r="L126" s="140" t="str">
        <f t="shared" si="12"/>
        <v xml:space="preserve"> </v>
      </c>
      <c r="M126" s="138">
        <f t="shared" si="13"/>
        <v>0</v>
      </c>
      <c r="N126" s="22"/>
    </row>
    <row r="127" spans="1:14" ht="14.15" customHeight="1">
      <c r="A127" s="22"/>
      <c r="B127" s="1375"/>
      <c r="C127" s="128" t="s">
        <v>167</v>
      </c>
      <c r="D127" s="141"/>
      <c r="E127" s="142"/>
      <c r="F127" s="131" t="str">
        <f t="shared" si="8"/>
        <v xml:space="preserve"> </v>
      </c>
      <c r="G127" s="132"/>
      <c r="H127" s="133" t="str">
        <f t="shared" si="9"/>
        <v xml:space="preserve"> </v>
      </c>
      <c r="I127" s="134" t="str">
        <f t="shared" si="10"/>
        <v xml:space="preserve"> </v>
      </c>
      <c r="J127" s="258" t="str">
        <f t="shared" ref="J127:J190" si="14">IF(MIN(I117:I137)=0," ",MIN(I117:I137))</f>
        <v xml:space="preserve"> </v>
      </c>
      <c r="K127" s="259" t="str">
        <f t="shared" si="11"/>
        <v xml:space="preserve"> </v>
      </c>
      <c r="L127" s="140" t="str">
        <f t="shared" si="12"/>
        <v xml:space="preserve"> </v>
      </c>
      <c r="M127" s="138">
        <f t="shared" si="13"/>
        <v>0</v>
      </c>
      <c r="N127" s="22"/>
    </row>
    <row r="128" spans="1:14" ht="14.15" customHeight="1">
      <c r="A128" s="22"/>
      <c r="B128" s="1375"/>
      <c r="C128" s="128" t="s">
        <v>168</v>
      </c>
      <c r="D128" s="141"/>
      <c r="E128" s="130"/>
      <c r="F128" s="131" t="str">
        <f t="shared" si="8"/>
        <v xml:space="preserve"> </v>
      </c>
      <c r="G128" s="132"/>
      <c r="H128" s="133" t="str">
        <f t="shared" si="9"/>
        <v xml:space="preserve"> </v>
      </c>
      <c r="I128" s="134" t="str">
        <f t="shared" si="10"/>
        <v xml:space="preserve"> </v>
      </c>
      <c r="J128" s="258" t="str">
        <f t="shared" si="14"/>
        <v xml:space="preserve"> </v>
      </c>
      <c r="K128" s="259" t="str">
        <f t="shared" si="11"/>
        <v xml:space="preserve"> </v>
      </c>
      <c r="L128" s="140" t="str">
        <f t="shared" si="12"/>
        <v xml:space="preserve"> </v>
      </c>
      <c r="M128" s="138">
        <f t="shared" si="13"/>
        <v>0</v>
      </c>
      <c r="N128" s="22"/>
    </row>
    <row r="129" spans="1:14" ht="14.15" customHeight="1">
      <c r="A129" s="22"/>
      <c r="B129" s="139"/>
      <c r="C129" s="128" t="s">
        <v>169</v>
      </c>
      <c r="D129" s="129"/>
      <c r="E129" s="130"/>
      <c r="F129" s="131" t="str">
        <f t="shared" si="8"/>
        <v xml:space="preserve"> </v>
      </c>
      <c r="G129" s="132"/>
      <c r="H129" s="133" t="str">
        <f t="shared" si="9"/>
        <v xml:space="preserve"> </v>
      </c>
      <c r="I129" s="134" t="str">
        <f t="shared" si="10"/>
        <v xml:space="preserve"> </v>
      </c>
      <c r="J129" s="258" t="str">
        <f t="shared" si="14"/>
        <v xml:space="preserve"> </v>
      </c>
      <c r="K129" s="259" t="str">
        <f t="shared" si="11"/>
        <v xml:space="preserve"> </v>
      </c>
      <c r="L129" s="140" t="str">
        <f t="shared" si="12"/>
        <v xml:space="preserve"> </v>
      </c>
      <c r="M129" s="138">
        <f t="shared" si="13"/>
        <v>0</v>
      </c>
      <c r="N129" s="22"/>
    </row>
    <row r="130" spans="1:14" ht="14.15" customHeight="1">
      <c r="A130" s="22"/>
      <c r="B130" s="139"/>
      <c r="C130" s="128" t="s">
        <v>170</v>
      </c>
      <c r="D130" s="129"/>
      <c r="E130" s="130"/>
      <c r="F130" s="131" t="str">
        <f t="shared" si="8"/>
        <v xml:space="preserve"> </v>
      </c>
      <c r="G130" s="132"/>
      <c r="H130" s="133" t="str">
        <f t="shared" si="9"/>
        <v xml:space="preserve"> </v>
      </c>
      <c r="I130" s="134" t="str">
        <f t="shared" si="10"/>
        <v xml:space="preserve"> </v>
      </c>
      <c r="J130" s="258" t="str">
        <f t="shared" si="14"/>
        <v xml:space="preserve"> </v>
      </c>
      <c r="K130" s="259" t="str">
        <f t="shared" si="11"/>
        <v xml:space="preserve"> </v>
      </c>
      <c r="L130" s="140" t="str">
        <f t="shared" si="12"/>
        <v xml:space="preserve"> </v>
      </c>
      <c r="M130" s="138">
        <f t="shared" si="13"/>
        <v>0</v>
      </c>
      <c r="N130" s="22"/>
    </row>
    <row r="131" spans="1:14" ht="14.15" customHeight="1">
      <c r="A131" s="22"/>
      <c r="B131" s="139"/>
      <c r="C131" s="128" t="s">
        <v>171</v>
      </c>
      <c r="D131" s="141"/>
      <c r="E131" s="142"/>
      <c r="F131" s="131" t="str">
        <f t="shared" si="8"/>
        <v xml:space="preserve"> </v>
      </c>
      <c r="G131" s="132"/>
      <c r="H131" s="133" t="str">
        <f t="shared" si="9"/>
        <v xml:space="preserve"> </v>
      </c>
      <c r="I131" s="134" t="str">
        <f t="shared" si="10"/>
        <v xml:space="preserve"> </v>
      </c>
      <c r="J131" s="258" t="str">
        <f>IF(MIN(I121:I141)=0," ",MIN(I121:I141))</f>
        <v xml:space="preserve"> </v>
      </c>
      <c r="K131" s="259" t="str">
        <f t="shared" si="11"/>
        <v xml:space="preserve"> </v>
      </c>
      <c r="L131" s="140" t="str">
        <f t="shared" si="12"/>
        <v xml:space="preserve"> </v>
      </c>
      <c r="M131" s="138">
        <f t="shared" si="13"/>
        <v>0</v>
      </c>
      <c r="N131" s="22"/>
    </row>
    <row r="132" spans="1:14" ht="14.15" customHeight="1">
      <c r="A132" s="22"/>
      <c r="B132" s="139"/>
      <c r="C132" s="260" t="s">
        <v>172</v>
      </c>
      <c r="D132" s="141"/>
      <c r="E132" s="142"/>
      <c r="F132" s="131" t="str">
        <f t="shared" si="8"/>
        <v xml:space="preserve"> </v>
      </c>
      <c r="G132" s="132"/>
      <c r="H132" s="133" t="str">
        <f t="shared" si="9"/>
        <v xml:space="preserve"> </v>
      </c>
      <c r="I132" s="134" t="str">
        <f>IF(OR(ISBLANK(G132),M132=0,H132&lt;0.8*M132)," ",H132)</f>
        <v xml:space="preserve"> </v>
      </c>
      <c r="J132" s="258" t="str">
        <f t="shared" si="14"/>
        <v xml:space="preserve"> </v>
      </c>
      <c r="K132" s="259" t="str">
        <f t="shared" si="11"/>
        <v xml:space="preserve"> </v>
      </c>
      <c r="L132" s="140" t="str">
        <f t="shared" si="12"/>
        <v xml:space="preserve"> </v>
      </c>
      <c r="M132" s="138">
        <f t="shared" si="13"/>
        <v>0</v>
      </c>
      <c r="N132" s="22"/>
    </row>
    <row r="133" spans="1:14" ht="14.15" customHeight="1">
      <c r="A133" s="22"/>
      <c r="B133" s="139"/>
      <c r="C133" s="128" t="s">
        <v>173</v>
      </c>
      <c r="D133" s="141"/>
      <c r="E133" s="142"/>
      <c r="F133" s="131" t="str">
        <f t="shared" si="8"/>
        <v xml:space="preserve"> </v>
      </c>
      <c r="G133" s="132"/>
      <c r="H133" s="133" t="str">
        <f t="shared" si="9"/>
        <v xml:space="preserve"> </v>
      </c>
      <c r="I133" s="134" t="str">
        <f t="shared" si="10"/>
        <v xml:space="preserve"> </v>
      </c>
      <c r="J133" s="258" t="str">
        <f t="shared" si="14"/>
        <v xml:space="preserve"> </v>
      </c>
      <c r="K133" s="259" t="str">
        <f t="shared" si="11"/>
        <v xml:space="preserve"> </v>
      </c>
      <c r="L133" s="140" t="str">
        <f t="shared" si="12"/>
        <v xml:space="preserve"> </v>
      </c>
      <c r="M133" s="138">
        <f t="shared" si="13"/>
        <v>0</v>
      </c>
      <c r="N133" s="22"/>
    </row>
    <row r="134" spans="1:14" ht="14.15" customHeight="1">
      <c r="A134" s="22"/>
      <c r="B134" s="139"/>
      <c r="C134" s="128" t="s">
        <v>174</v>
      </c>
      <c r="D134" s="141"/>
      <c r="E134" s="142"/>
      <c r="F134" s="131" t="str">
        <f t="shared" si="8"/>
        <v xml:space="preserve"> </v>
      </c>
      <c r="G134" s="132"/>
      <c r="H134" s="133" t="str">
        <f t="shared" si="9"/>
        <v xml:space="preserve"> </v>
      </c>
      <c r="I134" s="134" t="str">
        <f t="shared" si="10"/>
        <v xml:space="preserve"> </v>
      </c>
      <c r="J134" s="258" t="str">
        <f t="shared" si="14"/>
        <v xml:space="preserve"> </v>
      </c>
      <c r="K134" s="259" t="str">
        <f t="shared" si="11"/>
        <v xml:space="preserve"> </v>
      </c>
      <c r="L134" s="140" t="str">
        <f t="shared" si="12"/>
        <v xml:space="preserve"> </v>
      </c>
      <c r="M134" s="138">
        <f t="shared" si="13"/>
        <v>0</v>
      </c>
      <c r="N134" s="22"/>
    </row>
    <row r="135" spans="1:14" ht="14.15" customHeight="1">
      <c r="A135" s="22"/>
      <c r="B135" s="139"/>
      <c r="C135" s="128" t="s">
        <v>175</v>
      </c>
      <c r="D135" s="141"/>
      <c r="E135" s="142"/>
      <c r="F135" s="131" t="str">
        <f t="shared" si="8"/>
        <v xml:space="preserve"> </v>
      </c>
      <c r="G135" s="132"/>
      <c r="H135" s="133" t="str">
        <f t="shared" si="9"/>
        <v xml:space="preserve"> </v>
      </c>
      <c r="I135" s="134" t="str">
        <f t="shared" si="10"/>
        <v xml:space="preserve"> </v>
      </c>
      <c r="J135" s="258" t="str">
        <f t="shared" si="14"/>
        <v xml:space="preserve"> </v>
      </c>
      <c r="K135" s="259" t="str">
        <f t="shared" si="11"/>
        <v xml:space="preserve"> </v>
      </c>
      <c r="L135" s="140" t="str">
        <f t="shared" si="12"/>
        <v xml:space="preserve"> </v>
      </c>
      <c r="M135" s="138">
        <f t="shared" si="13"/>
        <v>0</v>
      </c>
      <c r="N135" s="22"/>
    </row>
    <row r="136" spans="1:14" ht="14.15" customHeight="1">
      <c r="A136" s="22"/>
      <c r="B136" s="139"/>
      <c r="C136" s="128" t="s">
        <v>176</v>
      </c>
      <c r="D136" s="141"/>
      <c r="E136" s="142"/>
      <c r="F136" s="131" t="str">
        <f t="shared" si="8"/>
        <v xml:space="preserve"> </v>
      </c>
      <c r="G136" s="132"/>
      <c r="H136" s="133" t="str">
        <f t="shared" si="9"/>
        <v xml:space="preserve"> </v>
      </c>
      <c r="I136" s="134" t="str">
        <f t="shared" si="10"/>
        <v xml:space="preserve"> </v>
      </c>
      <c r="J136" s="258" t="str">
        <f t="shared" si="14"/>
        <v xml:space="preserve"> </v>
      </c>
      <c r="K136" s="259" t="str">
        <f t="shared" si="11"/>
        <v xml:space="preserve"> </v>
      </c>
      <c r="L136" s="140" t="str">
        <f t="shared" si="12"/>
        <v xml:space="preserve"> </v>
      </c>
      <c r="M136" s="138">
        <f t="shared" si="13"/>
        <v>0</v>
      </c>
      <c r="N136" s="22"/>
    </row>
    <row r="137" spans="1:14" ht="14.15" customHeight="1">
      <c r="A137" s="22"/>
      <c r="B137" s="139"/>
      <c r="C137" s="128" t="s">
        <v>177</v>
      </c>
      <c r="D137" s="141"/>
      <c r="E137" s="142"/>
      <c r="F137" s="131" t="str">
        <f t="shared" si="8"/>
        <v xml:space="preserve"> </v>
      </c>
      <c r="G137" s="132"/>
      <c r="H137" s="133" t="str">
        <f t="shared" si="9"/>
        <v xml:space="preserve"> </v>
      </c>
      <c r="I137" s="134" t="str">
        <f t="shared" si="10"/>
        <v xml:space="preserve"> </v>
      </c>
      <c r="J137" s="258" t="str">
        <f t="shared" si="14"/>
        <v xml:space="preserve"> </v>
      </c>
      <c r="K137" s="259" t="str">
        <f t="shared" si="11"/>
        <v xml:space="preserve"> </v>
      </c>
      <c r="L137" s="140" t="str">
        <f t="shared" si="12"/>
        <v xml:space="preserve"> </v>
      </c>
      <c r="M137" s="138">
        <f t="shared" si="13"/>
        <v>0</v>
      </c>
      <c r="N137" s="22"/>
    </row>
    <row r="138" spans="1:14" ht="14.15" customHeight="1">
      <c r="A138" s="22"/>
      <c r="B138" s="139"/>
      <c r="C138" s="128" t="s">
        <v>178</v>
      </c>
      <c r="D138" s="141"/>
      <c r="E138" s="142"/>
      <c r="F138" s="131" t="str">
        <f t="shared" si="8"/>
        <v xml:space="preserve"> </v>
      </c>
      <c r="G138" s="132"/>
      <c r="H138" s="133" t="str">
        <f t="shared" si="9"/>
        <v xml:space="preserve"> </v>
      </c>
      <c r="I138" s="134" t="str">
        <f t="shared" si="10"/>
        <v xml:space="preserve"> </v>
      </c>
      <c r="J138" s="258" t="str">
        <f t="shared" si="14"/>
        <v xml:space="preserve"> </v>
      </c>
      <c r="K138" s="259" t="str">
        <f t="shared" si="11"/>
        <v xml:space="preserve"> </v>
      </c>
      <c r="L138" s="140" t="str">
        <f t="shared" si="12"/>
        <v xml:space="preserve"> </v>
      </c>
      <c r="M138" s="138">
        <f t="shared" si="13"/>
        <v>0</v>
      </c>
      <c r="N138" s="22"/>
    </row>
    <row r="139" spans="1:14" ht="14.15" customHeight="1">
      <c r="A139" s="22"/>
      <c r="B139" s="139"/>
      <c r="C139" s="128" t="s">
        <v>179</v>
      </c>
      <c r="D139" s="141"/>
      <c r="E139" s="142"/>
      <c r="F139" s="131" t="str">
        <f t="shared" si="8"/>
        <v xml:space="preserve"> </v>
      </c>
      <c r="G139" s="132"/>
      <c r="H139" s="133" t="str">
        <f t="shared" si="9"/>
        <v xml:space="preserve"> </v>
      </c>
      <c r="I139" s="134" t="str">
        <f t="shared" si="10"/>
        <v xml:space="preserve"> </v>
      </c>
      <c r="J139" s="258" t="str">
        <f>IF(MIN(I129:I149)=0," ",MIN(I129:I149))</f>
        <v xml:space="preserve"> </v>
      </c>
      <c r="K139" s="259" t="str">
        <f t="shared" si="11"/>
        <v xml:space="preserve"> </v>
      </c>
      <c r="L139" s="140" t="str">
        <f t="shared" si="12"/>
        <v xml:space="preserve"> </v>
      </c>
      <c r="M139" s="138">
        <f t="shared" si="13"/>
        <v>0</v>
      </c>
      <c r="N139" s="22"/>
    </row>
    <row r="140" spans="1:14" ht="14.15" customHeight="1">
      <c r="A140" s="22"/>
      <c r="B140" s="139"/>
      <c r="C140" s="128" t="s">
        <v>180</v>
      </c>
      <c r="D140" s="141"/>
      <c r="E140" s="142"/>
      <c r="F140" s="131" t="str">
        <f t="shared" si="8"/>
        <v xml:space="preserve"> </v>
      </c>
      <c r="G140" s="132"/>
      <c r="H140" s="133" t="str">
        <f t="shared" si="9"/>
        <v xml:space="preserve"> </v>
      </c>
      <c r="I140" s="134" t="str">
        <f t="shared" si="10"/>
        <v xml:space="preserve"> </v>
      </c>
      <c r="J140" s="258" t="str">
        <f t="shared" si="14"/>
        <v xml:space="preserve"> </v>
      </c>
      <c r="K140" s="259" t="str">
        <f t="shared" si="11"/>
        <v xml:space="preserve"> </v>
      </c>
      <c r="L140" s="140" t="str">
        <f t="shared" si="12"/>
        <v xml:space="preserve"> </v>
      </c>
      <c r="M140" s="138">
        <f t="shared" si="13"/>
        <v>0</v>
      </c>
      <c r="N140" s="22"/>
    </row>
    <row r="141" spans="1:14" ht="14.15" customHeight="1">
      <c r="A141" s="22"/>
      <c r="B141" s="143"/>
      <c r="C141" s="128" t="s">
        <v>181</v>
      </c>
      <c r="D141" s="141"/>
      <c r="E141" s="142"/>
      <c r="F141" s="131" t="str">
        <f t="shared" si="8"/>
        <v xml:space="preserve"> </v>
      </c>
      <c r="G141" s="132"/>
      <c r="H141" s="133" t="str">
        <f t="shared" si="9"/>
        <v xml:space="preserve"> </v>
      </c>
      <c r="I141" s="134" t="str">
        <f t="shared" si="10"/>
        <v xml:space="preserve"> </v>
      </c>
      <c r="J141" s="258" t="str">
        <f t="shared" si="14"/>
        <v xml:space="preserve"> </v>
      </c>
      <c r="K141" s="259" t="str">
        <f t="shared" si="11"/>
        <v xml:space="preserve"> </v>
      </c>
      <c r="L141" s="140" t="str">
        <f t="shared" si="12"/>
        <v xml:space="preserve"> </v>
      </c>
      <c r="M141" s="138">
        <f t="shared" si="13"/>
        <v>0</v>
      </c>
      <c r="N141" s="22"/>
    </row>
    <row r="142" spans="1:14" ht="14.15" customHeight="1">
      <c r="A142" s="22"/>
      <c r="B142" s="144"/>
      <c r="C142" s="128" t="s">
        <v>182</v>
      </c>
      <c r="D142" s="141"/>
      <c r="E142" s="142"/>
      <c r="F142" s="131" t="str">
        <f t="shared" si="8"/>
        <v xml:space="preserve"> </v>
      </c>
      <c r="G142" s="132"/>
      <c r="H142" s="133" t="str">
        <f t="shared" si="9"/>
        <v xml:space="preserve"> </v>
      </c>
      <c r="I142" s="134" t="str">
        <f t="shared" si="10"/>
        <v xml:space="preserve"> </v>
      </c>
      <c r="J142" s="258" t="str">
        <f t="shared" si="14"/>
        <v xml:space="preserve"> </v>
      </c>
      <c r="K142" s="259" t="str">
        <f t="shared" si="11"/>
        <v xml:space="preserve"> </v>
      </c>
      <c r="L142" s="140" t="str">
        <f t="shared" si="12"/>
        <v xml:space="preserve"> </v>
      </c>
      <c r="M142" s="138">
        <f t="shared" si="13"/>
        <v>0</v>
      </c>
      <c r="N142" s="22"/>
    </row>
    <row r="143" spans="1:14" ht="14.15" customHeight="1">
      <c r="A143" s="22"/>
      <c r="B143" s="145"/>
      <c r="C143" s="128" t="s">
        <v>183</v>
      </c>
      <c r="D143" s="141"/>
      <c r="E143" s="142"/>
      <c r="F143" s="131" t="str">
        <f t="shared" si="8"/>
        <v xml:space="preserve"> </v>
      </c>
      <c r="G143" s="132"/>
      <c r="H143" s="133" t="str">
        <f t="shared" si="9"/>
        <v xml:space="preserve"> </v>
      </c>
      <c r="I143" s="134" t="str">
        <f t="shared" si="10"/>
        <v xml:space="preserve"> </v>
      </c>
      <c r="J143" s="135" t="str">
        <f t="shared" si="14"/>
        <v xml:space="preserve"> </v>
      </c>
      <c r="K143" s="136" t="str">
        <f t="shared" si="11"/>
        <v xml:space="preserve"> </v>
      </c>
      <c r="L143" s="140" t="str">
        <f t="shared" si="12"/>
        <v xml:space="preserve"> </v>
      </c>
      <c r="M143" s="138">
        <f t="shared" si="13"/>
        <v>0</v>
      </c>
      <c r="N143" s="22"/>
    </row>
    <row r="144" spans="1:14" ht="14.15" customHeight="1">
      <c r="A144" s="22"/>
      <c r="B144" s="145"/>
      <c r="C144" s="128" t="s">
        <v>184</v>
      </c>
      <c r="D144" s="141"/>
      <c r="E144" s="142"/>
      <c r="F144" s="131" t="str">
        <f t="shared" si="8"/>
        <v xml:space="preserve"> </v>
      </c>
      <c r="G144" s="132"/>
      <c r="H144" s="133" t="str">
        <f t="shared" si="9"/>
        <v xml:space="preserve"> </v>
      </c>
      <c r="I144" s="134" t="str">
        <f t="shared" si="10"/>
        <v xml:space="preserve"> </v>
      </c>
      <c r="J144" s="135" t="str">
        <f t="shared" si="14"/>
        <v xml:space="preserve"> </v>
      </c>
      <c r="K144" s="136" t="str">
        <f t="shared" si="11"/>
        <v xml:space="preserve"> </v>
      </c>
      <c r="L144" s="140" t="str">
        <f t="shared" si="12"/>
        <v xml:space="preserve"> </v>
      </c>
      <c r="M144" s="138">
        <f t="shared" si="13"/>
        <v>0</v>
      </c>
      <c r="N144" s="22"/>
    </row>
    <row r="145" spans="1:14" ht="14.15" customHeight="1">
      <c r="A145" s="22"/>
      <c r="B145" s="145"/>
      <c r="C145" s="128" t="s">
        <v>185</v>
      </c>
      <c r="D145" s="141"/>
      <c r="E145" s="142"/>
      <c r="F145" s="131" t="str">
        <f t="shared" si="8"/>
        <v xml:space="preserve"> </v>
      </c>
      <c r="G145" s="132"/>
      <c r="H145" s="133" t="str">
        <f t="shared" si="9"/>
        <v xml:space="preserve"> </v>
      </c>
      <c r="I145" s="134" t="str">
        <f t="shared" si="10"/>
        <v xml:space="preserve"> </v>
      </c>
      <c r="J145" s="135" t="str">
        <f t="shared" si="14"/>
        <v xml:space="preserve"> </v>
      </c>
      <c r="K145" s="136" t="str">
        <f t="shared" si="11"/>
        <v xml:space="preserve"> </v>
      </c>
      <c r="L145" s="140" t="str">
        <f t="shared" si="12"/>
        <v xml:space="preserve"> </v>
      </c>
      <c r="M145" s="138">
        <f t="shared" si="13"/>
        <v>0</v>
      </c>
      <c r="N145" s="22"/>
    </row>
    <row r="146" spans="1:14" ht="14.15" customHeight="1">
      <c r="A146" s="22"/>
      <c r="B146" s="145"/>
      <c r="C146" s="128" t="s">
        <v>186</v>
      </c>
      <c r="D146" s="141"/>
      <c r="E146" s="142"/>
      <c r="F146" s="131" t="str">
        <f t="shared" si="8"/>
        <v xml:space="preserve"> </v>
      </c>
      <c r="G146" s="132"/>
      <c r="H146" s="133" t="str">
        <f t="shared" si="9"/>
        <v xml:space="preserve"> </v>
      </c>
      <c r="I146" s="134" t="str">
        <f t="shared" si="10"/>
        <v xml:space="preserve"> </v>
      </c>
      <c r="J146" s="135" t="str">
        <f t="shared" si="14"/>
        <v xml:space="preserve"> </v>
      </c>
      <c r="K146" s="136" t="str">
        <f t="shared" si="11"/>
        <v xml:space="preserve"> </v>
      </c>
      <c r="L146" s="140" t="str">
        <f t="shared" si="12"/>
        <v xml:space="preserve"> </v>
      </c>
      <c r="M146" s="138">
        <f t="shared" si="13"/>
        <v>0</v>
      </c>
      <c r="N146" s="22"/>
    </row>
    <row r="147" spans="1:14" ht="14.15" customHeight="1">
      <c r="A147" s="22"/>
      <c r="B147" s="145"/>
      <c r="C147" s="128" t="s">
        <v>187</v>
      </c>
      <c r="D147" s="141"/>
      <c r="E147" s="142"/>
      <c r="F147" s="131" t="str">
        <f t="shared" si="8"/>
        <v xml:space="preserve"> </v>
      </c>
      <c r="G147" s="132"/>
      <c r="H147" s="133" t="str">
        <f t="shared" si="9"/>
        <v xml:space="preserve"> </v>
      </c>
      <c r="I147" s="134" t="str">
        <f t="shared" si="10"/>
        <v xml:space="preserve"> </v>
      </c>
      <c r="J147" s="135" t="str">
        <f t="shared" si="14"/>
        <v xml:space="preserve"> </v>
      </c>
      <c r="K147" s="136" t="str">
        <f t="shared" si="11"/>
        <v xml:space="preserve"> </v>
      </c>
      <c r="L147" s="140" t="str">
        <f t="shared" si="12"/>
        <v xml:space="preserve"> </v>
      </c>
      <c r="M147" s="138">
        <f t="shared" si="13"/>
        <v>0</v>
      </c>
      <c r="N147" s="22"/>
    </row>
    <row r="148" spans="1:14" ht="14.15" customHeight="1">
      <c r="A148" s="22"/>
      <c r="B148" s="145"/>
      <c r="C148" s="128" t="s">
        <v>188</v>
      </c>
      <c r="D148" s="141"/>
      <c r="E148" s="142"/>
      <c r="F148" s="131" t="str">
        <f t="shared" si="8"/>
        <v xml:space="preserve"> </v>
      </c>
      <c r="G148" s="132"/>
      <c r="H148" s="133" t="str">
        <f t="shared" si="9"/>
        <v xml:space="preserve"> </v>
      </c>
      <c r="I148" s="134" t="str">
        <f t="shared" si="10"/>
        <v xml:space="preserve"> </v>
      </c>
      <c r="J148" s="135" t="str">
        <f t="shared" si="14"/>
        <v xml:space="preserve"> </v>
      </c>
      <c r="K148" s="136" t="str">
        <f t="shared" si="11"/>
        <v xml:space="preserve"> </v>
      </c>
      <c r="L148" s="140" t="str">
        <f t="shared" si="12"/>
        <v xml:space="preserve"> </v>
      </c>
      <c r="M148" s="138">
        <f t="shared" si="13"/>
        <v>0</v>
      </c>
      <c r="N148" s="22"/>
    </row>
    <row r="149" spans="1:14" ht="14.15" customHeight="1">
      <c r="A149" s="22"/>
      <c r="B149" s="145"/>
      <c r="C149" s="128" t="s">
        <v>189</v>
      </c>
      <c r="D149" s="141"/>
      <c r="E149" s="142"/>
      <c r="F149" s="131" t="str">
        <f t="shared" si="8"/>
        <v xml:space="preserve"> </v>
      </c>
      <c r="G149" s="132"/>
      <c r="H149" s="133" t="str">
        <f t="shared" si="9"/>
        <v xml:space="preserve"> </v>
      </c>
      <c r="I149" s="134" t="str">
        <f t="shared" si="10"/>
        <v xml:space="preserve"> </v>
      </c>
      <c r="J149" s="135" t="str">
        <f t="shared" si="14"/>
        <v xml:space="preserve"> </v>
      </c>
      <c r="K149" s="136" t="str">
        <f t="shared" si="11"/>
        <v xml:space="preserve"> </v>
      </c>
      <c r="L149" s="140" t="str">
        <f t="shared" si="12"/>
        <v xml:space="preserve"> </v>
      </c>
      <c r="M149" s="138">
        <f t="shared" si="13"/>
        <v>0</v>
      </c>
      <c r="N149" s="22"/>
    </row>
    <row r="150" spans="1:14" ht="14.15" customHeight="1">
      <c r="A150" s="22"/>
      <c r="B150" s="145"/>
      <c r="C150" s="128" t="s">
        <v>190</v>
      </c>
      <c r="D150" s="141"/>
      <c r="E150" s="142"/>
      <c r="F150" s="131" t="str">
        <f t="shared" si="8"/>
        <v xml:space="preserve"> </v>
      </c>
      <c r="G150" s="132"/>
      <c r="H150" s="133" t="str">
        <f t="shared" si="9"/>
        <v xml:space="preserve"> </v>
      </c>
      <c r="I150" s="134" t="str">
        <f t="shared" si="10"/>
        <v xml:space="preserve"> </v>
      </c>
      <c r="J150" s="135" t="str">
        <f t="shared" si="14"/>
        <v xml:space="preserve"> </v>
      </c>
      <c r="K150" s="136" t="str">
        <f t="shared" si="11"/>
        <v xml:space="preserve"> </v>
      </c>
      <c r="L150" s="140" t="str">
        <f t="shared" si="12"/>
        <v xml:space="preserve"> </v>
      </c>
      <c r="M150" s="138">
        <f t="shared" si="13"/>
        <v>0</v>
      </c>
      <c r="N150" s="22"/>
    </row>
    <row r="151" spans="1:14" ht="14.15" customHeight="1">
      <c r="A151" s="22"/>
      <c r="B151" s="1376" t="str">
        <f>IF(ISBLANK(H7)," ",H7)</f>
        <v xml:space="preserve"> </v>
      </c>
      <c r="C151" s="128" t="s">
        <v>191</v>
      </c>
      <c r="D151" s="141"/>
      <c r="E151" s="142"/>
      <c r="F151" s="131" t="str">
        <f t="shared" si="8"/>
        <v xml:space="preserve"> </v>
      </c>
      <c r="G151" s="132"/>
      <c r="H151" s="133" t="str">
        <f t="shared" si="9"/>
        <v xml:space="preserve"> </v>
      </c>
      <c r="I151" s="134" t="str">
        <f t="shared" si="10"/>
        <v xml:space="preserve"> </v>
      </c>
      <c r="J151" s="135" t="str">
        <f t="shared" si="14"/>
        <v xml:space="preserve"> </v>
      </c>
      <c r="K151" s="136" t="str">
        <f t="shared" si="11"/>
        <v xml:space="preserve"> </v>
      </c>
      <c r="L151" s="140" t="str">
        <f t="shared" si="12"/>
        <v xml:space="preserve"> </v>
      </c>
      <c r="M151" s="138">
        <f t="shared" si="13"/>
        <v>0</v>
      </c>
      <c r="N151" s="22"/>
    </row>
    <row r="152" spans="1:14" ht="14.15" customHeight="1">
      <c r="A152" s="22"/>
      <c r="B152" s="1376"/>
      <c r="C152" s="128" t="s">
        <v>192</v>
      </c>
      <c r="D152" s="141"/>
      <c r="E152" s="142"/>
      <c r="F152" s="131" t="str">
        <f t="shared" si="8"/>
        <v xml:space="preserve"> </v>
      </c>
      <c r="G152" s="132"/>
      <c r="H152" s="133" t="str">
        <f t="shared" si="9"/>
        <v xml:space="preserve"> </v>
      </c>
      <c r="I152" s="134" t="str">
        <f t="shared" si="10"/>
        <v xml:space="preserve"> </v>
      </c>
      <c r="J152" s="135" t="str">
        <f t="shared" si="14"/>
        <v xml:space="preserve"> </v>
      </c>
      <c r="K152" s="136" t="str">
        <f t="shared" si="11"/>
        <v xml:space="preserve"> </v>
      </c>
      <c r="L152" s="140" t="str">
        <f t="shared" si="12"/>
        <v xml:space="preserve"> </v>
      </c>
      <c r="M152" s="138">
        <f t="shared" si="13"/>
        <v>0</v>
      </c>
      <c r="N152" s="22"/>
    </row>
    <row r="153" spans="1:14" ht="14.15" customHeight="1">
      <c r="A153" s="22"/>
      <c r="B153" s="1376"/>
      <c r="C153" s="128" t="s">
        <v>193</v>
      </c>
      <c r="D153" s="141"/>
      <c r="E153" s="142"/>
      <c r="F153" s="131" t="str">
        <f t="shared" si="8"/>
        <v xml:space="preserve"> </v>
      </c>
      <c r="G153" s="132"/>
      <c r="H153" s="133" t="str">
        <f t="shared" si="9"/>
        <v xml:space="preserve"> </v>
      </c>
      <c r="I153" s="134" t="str">
        <f t="shared" si="10"/>
        <v xml:space="preserve"> </v>
      </c>
      <c r="J153" s="135" t="str">
        <f t="shared" si="14"/>
        <v xml:space="preserve"> </v>
      </c>
      <c r="K153" s="136" t="str">
        <f t="shared" si="11"/>
        <v xml:space="preserve"> </v>
      </c>
      <c r="L153" s="140" t="str">
        <f t="shared" si="12"/>
        <v xml:space="preserve"> </v>
      </c>
      <c r="M153" s="138">
        <f t="shared" si="13"/>
        <v>0</v>
      </c>
      <c r="N153" s="22"/>
    </row>
    <row r="154" spans="1:14" ht="14.15" customHeight="1">
      <c r="A154" s="22"/>
      <c r="B154" s="1376"/>
      <c r="C154" s="128" t="s">
        <v>194</v>
      </c>
      <c r="D154" s="141"/>
      <c r="E154" s="142"/>
      <c r="F154" s="131" t="str">
        <f t="shared" si="8"/>
        <v xml:space="preserve"> </v>
      </c>
      <c r="G154" s="132"/>
      <c r="H154" s="133" t="str">
        <f t="shared" si="9"/>
        <v xml:space="preserve"> </v>
      </c>
      <c r="I154" s="134" t="str">
        <f t="shared" si="10"/>
        <v xml:space="preserve"> </v>
      </c>
      <c r="J154" s="135" t="str">
        <f t="shared" si="14"/>
        <v xml:space="preserve"> </v>
      </c>
      <c r="K154" s="136" t="str">
        <f t="shared" si="11"/>
        <v xml:space="preserve"> </v>
      </c>
      <c r="L154" s="140" t="str">
        <f t="shared" si="12"/>
        <v xml:space="preserve"> </v>
      </c>
      <c r="M154" s="138">
        <f t="shared" si="13"/>
        <v>0</v>
      </c>
      <c r="N154" s="22"/>
    </row>
    <row r="155" spans="1:14" ht="14.15" customHeight="1">
      <c r="A155" s="22"/>
      <c r="B155" s="1375" t="s">
        <v>195</v>
      </c>
      <c r="C155" s="128" t="s">
        <v>196</v>
      </c>
      <c r="D155" s="141"/>
      <c r="E155" s="142"/>
      <c r="F155" s="131" t="str">
        <f t="shared" si="8"/>
        <v xml:space="preserve"> </v>
      </c>
      <c r="G155" s="132"/>
      <c r="H155" s="133" t="str">
        <f t="shared" si="9"/>
        <v xml:space="preserve"> </v>
      </c>
      <c r="I155" s="134" t="str">
        <f t="shared" si="10"/>
        <v xml:space="preserve"> </v>
      </c>
      <c r="J155" s="135" t="str">
        <f t="shared" si="14"/>
        <v xml:space="preserve"> </v>
      </c>
      <c r="K155" s="136" t="str">
        <f t="shared" si="11"/>
        <v xml:space="preserve"> </v>
      </c>
      <c r="L155" s="140" t="str">
        <f t="shared" si="12"/>
        <v xml:space="preserve"> </v>
      </c>
      <c r="M155" s="138">
        <f t="shared" si="13"/>
        <v>0</v>
      </c>
      <c r="N155" s="22"/>
    </row>
    <row r="156" spans="1:14" ht="14.15" customHeight="1">
      <c r="A156" s="22"/>
      <c r="B156" s="1375"/>
      <c r="C156" s="128" t="s">
        <v>197</v>
      </c>
      <c r="D156" s="141"/>
      <c r="E156" s="130"/>
      <c r="F156" s="131" t="str">
        <f t="shared" si="8"/>
        <v xml:space="preserve"> </v>
      </c>
      <c r="G156" s="132"/>
      <c r="H156" s="133" t="str">
        <f t="shared" si="9"/>
        <v xml:space="preserve"> </v>
      </c>
      <c r="I156" s="134" t="str">
        <f t="shared" si="10"/>
        <v xml:space="preserve"> </v>
      </c>
      <c r="J156" s="135" t="str">
        <f t="shared" si="14"/>
        <v xml:space="preserve"> </v>
      </c>
      <c r="K156" s="136" t="str">
        <f t="shared" si="11"/>
        <v xml:space="preserve"> </v>
      </c>
      <c r="L156" s="140" t="str">
        <f t="shared" si="12"/>
        <v xml:space="preserve"> </v>
      </c>
      <c r="M156" s="138">
        <f t="shared" si="13"/>
        <v>0</v>
      </c>
      <c r="N156" s="22"/>
    </row>
    <row r="157" spans="1:14" ht="14.15" customHeight="1">
      <c r="A157" s="22"/>
      <c r="B157" s="1375"/>
      <c r="C157" s="128" t="s">
        <v>198</v>
      </c>
      <c r="D157" s="129"/>
      <c r="E157" s="130"/>
      <c r="F157" s="131" t="str">
        <f t="shared" si="8"/>
        <v xml:space="preserve"> </v>
      </c>
      <c r="G157" s="132"/>
      <c r="H157" s="133" t="str">
        <f t="shared" si="9"/>
        <v xml:space="preserve"> </v>
      </c>
      <c r="I157" s="134" t="str">
        <f t="shared" si="10"/>
        <v xml:space="preserve"> </v>
      </c>
      <c r="J157" s="135" t="str">
        <f t="shared" si="14"/>
        <v xml:space="preserve"> </v>
      </c>
      <c r="K157" s="136" t="str">
        <f t="shared" si="11"/>
        <v xml:space="preserve"> </v>
      </c>
      <c r="L157" s="140" t="str">
        <f t="shared" si="12"/>
        <v xml:space="preserve"> </v>
      </c>
      <c r="M157" s="138">
        <f t="shared" si="13"/>
        <v>0</v>
      </c>
      <c r="N157" s="22"/>
    </row>
    <row r="158" spans="1:14" ht="14.15" customHeight="1">
      <c r="A158" s="22"/>
      <c r="B158" s="1375"/>
      <c r="C158" s="128" t="s">
        <v>199</v>
      </c>
      <c r="D158" s="129"/>
      <c r="E158" s="130"/>
      <c r="F158" s="131" t="str">
        <f t="shared" si="8"/>
        <v xml:space="preserve"> </v>
      </c>
      <c r="G158" s="132"/>
      <c r="H158" s="133" t="str">
        <f t="shared" si="9"/>
        <v xml:space="preserve"> </v>
      </c>
      <c r="I158" s="134" t="str">
        <f t="shared" si="10"/>
        <v xml:space="preserve"> </v>
      </c>
      <c r="J158" s="135" t="str">
        <f t="shared" si="14"/>
        <v xml:space="preserve"> </v>
      </c>
      <c r="K158" s="136" t="str">
        <f t="shared" si="11"/>
        <v xml:space="preserve"> </v>
      </c>
      <c r="L158" s="140" t="str">
        <f t="shared" si="12"/>
        <v xml:space="preserve"> </v>
      </c>
      <c r="M158" s="138">
        <f t="shared" si="13"/>
        <v>0</v>
      </c>
      <c r="N158" s="22"/>
    </row>
    <row r="159" spans="1:14" ht="14.15" customHeight="1">
      <c r="A159" s="22"/>
      <c r="B159" s="1375"/>
      <c r="C159" s="128" t="s">
        <v>200</v>
      </c>
      <c r="D159" s="141"/>
      <c r="E159" s="142"/>
      <c r="F159" s="131" t="str">
        <f t="shared" si="8"/>
        <v xml:space="preserve"> </v>
      </c>
      <c r="G159" s="132"/>
      <c r="H159" s="133" t="str">
        <f t="shared" si="9"/>
        <v xml:space="preserve"> </v>
      </c>
      <c r="I159" s="134" t="str">
        <f t="shared" si="10"/>
        <v xml:space="preserve"> </v>
      </c>
      <c r="J159" s="135" t="str">
        <f t="shared" si="14"/>
        <v xml:space="preserve"> </v>
      </c>
      <c r="K159" s="136" t="str">
        <f t="shared" si="11"/>
        <v xml:space="preserve"> </v>
      </c>
      <c r="L159" s="140" t="str">
        <f t="shared" si="12"/>
        <v xml:space="preserve"> </v>
      </c>
      <c r="M159" s="138">
        <f t="shared" si="13"/>
        <v>0</v>
      </c>
      <c r="N159" s="22"/>
    </row>
    <row r="160" spans="1:14" ht="14.15" customHeight="1">
      <c r="A160" s="22"/>
      <c r="B160" s="145"/>
      <c r="C160" s="128" t="s">
        <v>201</v>
      </c>
      <c r="D160" s="141"/>
      <c r="E160" s="142"/>
      <c r="F160" s="131" t="str">
        <f t="shared" si="8"/>
        <v xml:space="preserve"> </v>
      </c>
      <c r="G160" s="132"/>
      <c r="H160" s="133" t="str">
        <f t="shared" si="9"/>
        <v xml:space="preserve"> </v>
      </c>
      <c r="I160" s="134" t="str">
        <f t="shared" si="10"/>
        <v xml:space="preserve"> </v>
      </c>
      <c r="J160" s="135" t="str">
        <f t="shared" si="14"/>
        <v xml:space="preserve"> </v>
      </c>
      <c r="K160" s="136" t="str">
        <f t="shared" si="11"/>
        <v xml:space="preserve"> </v>
      </c>
      <c r="L160" s="140" t="str">
        <f t="shared" si="12"/>
        <v xml:space="preserve"> </v>
      </c>
      <c r="M160" s="138">
        <f t="shared" si="13"/>
        <v>0</v>
      </c>
      <c r="N160" s="22"/>
    </row>
    <row r="161" spans="1:14" ht="14.15" customHeight="1">
      <c r="A161" s="22"/>
      <c r="B161" s="145"/>
      <c r="C161" s="128" t="s">
        <v>202</v>
      </c>
      <c r="D161" s="141"/>
      <c r="E161" s="142"/>
      <c r="F161" s="131" t="str">
        <f t="shared" si="8"/>
        <v xml:space="preserve"> </v>
      </c>
      <c r="G161" s="132"/>
      <c r="H161" s="133" t="str">
        <f t="shared" si="9"/>
        <v xml:space="preserve"> </v>
      </c>
      <c r="I161" s="134" t="str">
        <f t="shared" si="10"/>
        <v xml:space="preserve"> </v>
      </c>
      <c r="J161" s="135" t="str">
        <f t="shared" si="14"/>
        <v xml:space="preserve"> </v>
      </c>
      <c r="K161" s="136" t="str">
        <f t="shared" si="11"/>
        <v xml:space="preserve"> </v>
      </c>
      <c r="L161" s="140" t="str">
        <f t="shared" si="12"/>
        <v xml:space="preserve"> </v>
      </c>
      <c r="M161" s="138">
        <f t="shared" si="13"/>
        <v>0</v>
      </c>
      <c r="N161" s="22"/>
    </row>
    <row r="162" spans="1:14" ht="14.15" customHeight="1">
      <c r="A162" s="22"/>
      <c r="B162" s="145"/>
      <c r="C162" s="128" t="s">
        <v>203</v>
      </c>
      <c r="D162" s="141"/>
      <c r="E162" s="142"/>
      <c r="F162" s="131" t="str">
        <f t="shared" si="8"/>
        <v xml:space="preserve"> </v>
      </c>
      <c r="G162" s="132"/>
      <c r="H162" s="133" t="str">
        <f t="shared" si="9"/>
        <v xml:space="preserve"> </v>
      </c>
      <c r="I162" s="134" t="str">
        <f t="shared" si="10"/>
        <v xml:space="preserve"> </v>
      </c>
      <c r="J162" s="135" t="str">
        <f t="shared" si="14"/>
        <v xml:space="preserve"> </v>
      </c>
      <c r="K162" s="136" t="str">
        <f t="shared" si="11"/>
        <v xml:space="preserve"> </v>
      </c>
      <c r="L162" s="140" t="str">
        <f t="shared" si="12"/>
        <v xml:space="preserve"> </v>
      </c>
      <c r="M162" s="138">
        <f t="shared" si="13"/>
        <v>0</v>
      </c>
      <c r="N162" s="22"/>
    </row>
    <row r="163" spans="1:14" ht="14.15" customHeight="1">
      <c r="A163" s="22"/>
      <c r="B163" s="145"/>
      <c r="C163" s="128" t="s">
        <v>204</v>
      </c>
      <c r="D163" s="141"/>
      <c r="E163" s="142"/>
      <c r="F163" s="131" t="str">
        <f t="shared" si="8"/>
        <v xml:space="preserve"> </v>
      </c>
      <c r="G163" s="132"/>
      <c r="H163" s="133" t="str">
        <f t="shared" si="9"/>
        <v xml:space="preserve"> </v>
      </c>
      <c r="I163" s="134" t="str">
        <f t="shared" si="10"/>
        <v xml:space="preserve"> </v>
      </c>
      <c r="J163" s="135" t="str">
        <f t="shared" si="14"/>
        <v xml:space="preserve"> </v>
      </c>
      <c r="K163" s="136" t="str">
        <f t="shared" si="11"/>
        <v xml:space="preserve"> </v>
      </c>
      <c r="L163" s="140" t="str">
        <f t="shared" si="12"/>
        <v xml:space="preserve"> </v>
      </c>
      <c r="M163" s="138">
        <f t="shared" si="13"/>
        <v>0</v>
      </c>
      <c r="N163" s="22"/>
    </row>
    <row r="164" spans="1:14" ht="14.15" customHeight="1">
      <c r="A164" s="22"/>
      <c r="B164" s="145"/>
      <c r="C164" s="128" t="s">
        <v>205</v>
      </c>
      <c r="D164" s="141"/>
      <c r="E164" s="142"/>
      <c r="F164" s="131" t="str">
        <f t="shared" si="8"/>
        <v xml:space="preserve"> </v>
      </c>
      <c r="G164" s="132"/>
      <c r="H164" s="133" t="str">
        <f t="shared" si="9"/>
        <v xml:space="preserve"> </v>
      </c>
      <c r="I164" s="134" t="str">
        <f t="shared" si="10"/>
        <v xml:space="preserve"> </v>
      </c>
      <c r="J164" s="135" t="str">
        <f t="shared" si="14"/>
        <v xml:space="preserve"> </v>
      </c>
      <c r="K164" s="136" t="str">
        <f t="shared" si="11"/>
        <v xml:space="preserve"> </v>
      </c>
      <c r="L164" s="140" t="str">
        <f t="shared" si="12"/>
        <v xml:space="preserve"> </v>
      </c>
      <c r="M164" s="138">
        <f t="shared" si="13"/>
        <v>0</v>
      </c>
      <c r="N164" s="22"/>
    </row>
    <row r="165" spans="1:14" ht="14.15" customHeight="1">
      <c r="A165" s="22"/>
      <c r="B165" s="145"/>
      <c r="C165" s="128" t="s">
        <v>206</v>
      </c>
      <c r="D165" s="141"/>
      <c r="E165" s="142"/>
      <c r="F165" s="131" t="str">
        <f t="shared" si="8"/>
        <v xml:space="preserve"> </v>
      </c>
      <c r="G165" s="132"/>
      <c r="H165" s="133" t="str">
        <f t="shared" si="9"/>
        <v xml:space="preserve"> </v>
      </c>
      <c r="I165" s="134" t="str">
        <f t="shared" si="10"/>
        <v xml:space="preserve"> </v>
      </c>
      <c r="J165" s="135" t="str">
        <f t="shared" si="14"/>
        <v xml:space="preserve"> </v>
      </c>
      <c r="K165" s="136" t="str">
        <f t="shared" si="11"/>
        <v xml:space="preserve"> </v>
      </c>
      <c r="L165" s="140" t="str">
        <f t="shared" si="12"/>
        <v xml:space="preserve"> </v>
      </c>
      <c r="M165" s="138">
        <f t="shared" si="13"/>
        <v>0</v>
      </c>
      <c r="N165" s="22"/>
    </row>
    <row r="166" spans="1:14" ht="14.15" customHeight="1">
      <c r="A166" s="22"/>
      <c r="B166" s="145"/>
      <c r="C166" s="128" t="s">
        <v>207</v>
      </c>
      <c r="D166" s="141"/>
      <c r="E166" s="142"/>
      <c r="F166" s="131" t="str">
        <f t="shared" si="8"/>
        <v xml:space="preserve"> </v>
      </c>
      <c r="G166" s="132"/>
      <c r="H166" s="133" t="str">
        <f t="shared" si="9"/>
        <v xml:space="preserve"> </v>
      </c>
      <c r="I166" s="134" t="str">
        <f t="shared" si="10"/>
        <v xml:space="preserve"> </v>
      </c>
      <c r="J166" s="135" t="str">
        <f t="shared" si="14"/>
        <v xml:space="preserve"> </v>
      </c>
      <c r="K166" s="136" t="str">
        <f t="shared" si="11"/>
        <v xml:space="preserve"> </v>
      </c>
      <c r="L166" s="140" t="str">
        <f t="shared" si="12"/>
        <v xml:space="preserve"> </v>
      </c>
      <c r="M166" s="138">
        <f t="shared" si="13"/>
        <v>0</v>
      </c>
      <c r="N166" s="22"/>
    </row>
    <row r="167" spans="1:14" ht="14.15" customHeight="1">
      <c r="A167" s="22"/>
      <c r="B167" s="145"/>
      <c r="C167" s="128" t="s">
        <v>208</v>
      </c>
      <c r="D167" s="141"/>
      <c r="E167" s="142"/>
      <c r="F167" s="131" t="str">
        <f t="shared" si="8"/>
        <v xml:space="preserve"> </v>
      </c>
      <c r="G167" s="132"/>
      <c r="H167" s="133" t="str">
        <f t="shared" si="9"/>
        <v xml:space="preserve"> </v>
      </c>
      <c r="I167" s="134" t="str">
        <f t="shared" si="10"/>
        <v xml:space="preserve"> </v>
      </c>
      <c r="J167" s="135" t="str">
        <f t="shared" si="14"/>
        <v xml:space="preserve"> </v>
      </c>
      <c r="K167" s="136" t="str">
        <f t="shared" si="11"/>
        <v xml:space="preserve"> </v>
      </c>
      <c r="L167" s="140" t="str">
        <f t="shared" si="12"/>
        <v xml:space="preserve"> </v>
      </c>
      <c r="M167" s="138">
        <f t="shared" si="13"/>
        <v>0</v>
      </c>
      <c r="N167" s="22"/>
    </row>
    <row r="168" spans="1:14" ht="14.15" customHeight="1">
      <c r="A168" s="22"/>
      <c r="B168" s="145"/>
      <c r="C168" s="128" t="s">
        <v>209</v>
      </c>
      <c r="D168" s="141"/>
      <c r="E168" s="142"/>
      <c r="F168" s="131" t="str">
        <f t="shared" si="8"/>
        <v xml:space="preserve"> </v>
      </c>
      <c r="G168" s="132"/>
      <c r="H168" s="133" t="str">
        <f t="shared" si="9"/>
        <v xml:space="preserve"> </v>
      </c>
      <c r="I168" s="134" t="str">
        <f t="shared" si="10"/>
        <v xml:space="preserve"> </v>
      </c>
      <c r="J168" s="135" t="str">
        <f t="shared" si="14"/>
        <v xml:space="preserve"> </v>
      </c>
      <c r="K168" s="136" t="str">
        <f t="shared" si="11"/>
        <v xml:space="preserve"> </v>
      </c>
      <c r="L168" s="140" t="str">
        <f t="shared" si="12"/>
        <v xml:space="preserve"> </v>
      </c>
      <c r="M168" s="138">
        <f t="shared" si="13"/>
        <v>0</v>
      </c>
      <c r="N168" s="22"/>
    </row>
    <row r="169" spans="1:14" ht="14.15" customHeight="1">
      <c r="A169" s="22"/>
      <c r="B169" s="145"/>
      <c r="C169" s="128" t="s">
        <v>210</v>
      </c>
      <c r="D169" s="141"/>
      <c r="E169" s="142"/>
      <c r="F169" s="131" t="str">
        <f t="shared" si="8"/>
        <v xml:space="preserve"> </v>
      </c>
      <c r="G169" s="132"/>
      <c r="H169" s="133" t="str">
        <f t="shared" si="9"/>
        <v xml:space="preserve"> </v>
      </c>
      <c r="I169" s="134" t="str">
        <f t="shared" si="10"/>
        <v xml:space="preserve"> </v>
      </c>
      <c r="J169" s="135" t="str">
        <f t="shared" si="14"/>
        <v xml:space="preserve"> </v>
      </c>
      <c r="K169" s="136" t="str">
        <f t="shared" si="11"/>
        <v xml:space="preserve"> </v>
      </c>
      <c r="L169" s="140" t="str">
        <f t="shared" si="12"/>
        <v xml:space="preserve"> </v>
      </c>
      <c r="M169" s="138">
        <f t="shared" si="13"/>
        <v>0</v>
      </c>
      <c r="N169" s="22"/>
    </row>
    <row r="170" spans="1:14" ht="14.15" customHeight="1">
      <c r="A170" s="22"/>
      <c r="B170" s="145"/>
      <c r="C170" s="128" t="s">
        <v>211</v>
      </c>
      <c r="D170" s="141"/>
      <c r="E170" s="142"/>
      <c r="F170" s="131" t="str">
        <f t="shared" si="8"/>
        <v xml:space="preserve"> </v>
      </c>
      <c r="G170" s="132"/>
      <c r="H170" s="133" t="str">
        <f t="shared" si="9"/>
        <v xml:space="preserve"> </v>
      </c>
      <c r="I170" s="134" t="str">
        <f t="shared" si="10"/>
        <v xml:space="preserve"> </v>
      </c>
      <c r="J170" s="135" t="str">
        <f t="shared" si="14"/>
        <v xml:space="preserve"> </v>
      </c>
      <c r="K170" s="136" t="str">
        <f t="shared" si="11"/>
        <v xml:space="preserve"> </v>
      </c>
      <c r="L170" s="140" t="str">
        <f t="shared" si="12"/>
        <v xml:space="preserve"> </v>
      </c>
      <c r="M170" s="138">
        <f t="shared" si="13"/>
        <v>0</v>
      </c>
      <c r="N170" s="22"/>
    </row>
    <row r="171" spans="1:14" ht="14.15" customHeight="1">
      <c r="A171" s="22"/>
      <c r="B171" s="146"/>
      <c r="C171" s="128" t="s">
        <v>212</v>
      </c>
      <c r="D171" s="141"/>
      <c r="E171" s="142"/>
      <c r="F171" s="131" t="str">
        <f t="shared" si="8"/>
        <v xml:space="preserve"> </v>
      </c>
      <c r="G171" s="132"/>
      <c r="H171" s="133" t="str">
        <f t="shared" si="9"/>
        <v xml:space="preserve"> </v>
      </c>
      <c r="I171" s="134" t="str">
        <f t="shared" si="10"/>
        <v xml:space="preserve"> </v>
      </c>
      <c r="J171" s="135" t="str">
        <f t="shared" si="14"/>
        <v xml:space="preserve"> </v>
      </c>
      <c r="K171" s="136" t="str">
        <f t="shared" si="11"/>
        <v xml:space="preserve"> </v>
      </c>
      <c r="L171" s="140" t="str">
        <f t="shared" si="12"/>
        <v xml:space="preserve"> </v>
      </c>
      <c r="M171" s="138">
        <f t="shared" si="13"/>
        <v>0</v>
      </c>
      <c r="N171" s="22"/>
    </row>
    <row r="172" spans="1:14" ht="14.15" customHeight="1">
      <c r="A172" s="22"/>
      <c r="B172" s="144"/>
      <c r="C172" s="128" t="s">
        <v>213</v>
      </c>
      <c r="D172" s="141"/>
      <c r="E172" s="142"/>
      <c r="F172" s="131" t="str">
        <f t="shared" si="8"/>
        <v xml:space="preserve"> </v>
      </c>
      <c r="G172" s="132"/>
      <c r="H172" s="133" t="str">
        <f t="shared" si="9"/>
        <v xml:space="preserve"> </v>
      </c>
      <c r="I172" s="134" t="str">
        <f t="shared" si="10"/>
        <v xml:space="preserve"> </v>
      </c>
      <c r="J172" s="135" t="str">
        <f t="shared" si="14"/>
        <v xml:space="preserve"> </v>
      </c>
      <c r="K172" s="136" t="str">
        <f t="shared" si="11"/>
        <v xml:space="preserve"> </v>
      </c>
      <c r="L172" s="140" t="str">
        <f t="shared" si="12"/>
        <v xml:space="preserve"> </v>
      </c>
      <c r="M172" s="138">
        <f t="shared" si="13"/>
        <v>0</v>
      </c>
      <c r="N172" s="22"/>
    </row>
    <row r="173" spans="1:14" ht="14.15" customHeight="1">
      <c r="A173" s="22"/>
      <c r="B173" s="145"/>
      <c r="C173" s="128" t="s">
        <v>214</v>
      </c>
      <c r="D173" s="141"/>
      <c r="E173" s="142"/>
      <c r="F173" s="131" t="str">
        <f t="shared" si="8"/>
        <v xml:space="preserve"> </v>
      </c>
      <c r="G173" s="132"/>
      <c r="H173" s="133" t="str">
        <f t="shared" si="9"/>
        <v xml:space="preserve"> </v>
      </c>
      <c r="I173" s="134" t="str">
        <f t="shared" si="10"/>
        <v xml:space="preserve"> </v>
      </c>
      <c r="J173" s="135" t="str">
        <f t="shared" si="14"/>
        <v xml:space="preserve"> </v>
      </c>
      <c r="K173" s="136" t="str">
        <f t="shared" si="11"/>
        <v xml:space="preserve"> </v>
      </c>
      <c r="L173" s="140" t="str">
        <f t="shared" si="12"/>
        <v xml:space="preserve"> </v>
      </c>
      <c r="M173" s="138">
        <f t="shared" si="13"/>
        <v>0</v>
      </c>
      <c r="N173" s="22"/>
    </row>
    <row r="174" spans="1:14" ht="14.15" customHeight="1">
      <c r="A174" s="22"/>
      <c r="B174" s="145"/>
      <c r="C174" s="128" t="s">
        <v>215</v>
      </c>
      <c r="D174" s="141"/>
      <c r="E174" s="142"/>
      <c r="F174" s="131" t="str">
        <f t="shared" si="8"/>
        <v xml:space="preserve"> </v>
      </c>
      <c r="G174" s="132"/>
      <c r="H174" s="133" t="str">
        <f t="shared" si="9"/>
        <v xml:space="preserve"> </v>
      </c>
      <c r="I174" s="134" t="str">
        <f t="shared" si="10"/>
        <v xml:space="preserve"> </v>
      </c>
      <c r="J174" s="135" t="str">
        <f t="shared" si="14"/>
        <v xml:space="preserve"> </v>
      </c>
      <c r="K174" s="136" t="str">
        <f t="shared" si="11"/>
        <v xml:space="preserve"> </v>
      </c>
      <c r="L174" s="140" t="str">
        <f t="shared" si="12"/>
        <v xml:space="preserve"> </v>
      </c>
      <c r="M174" s="138">
        <f t="shared" si="13"/>
        <v>0</v>
      </c>
      <c r="N174" s="22"/>
    </row>
    <row r="175" spans="1:14" ht="14.15" customHeight="1">
      <c r="A175" s="22"/>
      <c r="B175" s="145"/>
      <c r="C175" s="128" t="s">
        <v>216</v>
      </c>
      <c r="D175" s="141"/>
      <c r="E175" s="142"/>
      <c r="F175" s="131" t="str">
        <f t="shared" si="8"/>
        <v xml:space="preserve"> </v>
      </c>
      <c r="G175" s="132"/>
      <c r="H175" s="133" t="str">
        <f t="shared" si="9"/>
        <v xml:space="preserve"> </v>
      </c>
      <c r="I175" s="134" t="str">
        <f t="shared" si="10"/>
        <v xml:space="preserve"> </v>
      </c>
      <c r="J175" s="135" t="str">
        <f t="shared" si="14"/>
        <v xml:space="preserve"> </v>
      </c>
      <c r="K175" s="136" t="str">
        <f t="shared" si="11"/>
        <v xml:space="preserve"> </v>
      </c>
      <c r="L175" s="140" t="str">
        <f t="shared" si="12"/>
        <v xml:space="preserve"> </v>
      </c>
      <c r="M175" s="138">
        <f t="shared" si="13"/>
        <v>0</v>
      </c>
      <c r="N175" s="22"/>
    </row>
    <row r="176" spans="1:14" ht="14.15" customHeight="1">
      <c r="A176" s="22"/>
      <c r="B176" s="145"/>
      <c r="C176" s="128" t="s">
        <v>217</v>
      </c>
      <c r="D176" s="141"/>
      <c r="E176" s="142"/>
      <c r="F176" s="131" t="str">
        <f t="shared" si="8"/>
        <v xml:space="preserve"> </v>
      </c>
      <c r="G176" s="132"/>
      <c r="H176" s="133" t="str">
        <f t="shared" si="9"/>
        <v xml:space="preserve"> </v>
      </c>
      <c r="I176" s="134" t="str">
        <f t="shared" si="10"/>
        <v xml:space="preserve"> </v>
      </c>
      <c r="J176" s="135" t="str">
        <f t="shared" si="14"/>
        <v xml:space="preserve"> </v>
      </c>
      <c r="K176" s="136" t="str">
        <f t="shared" si="11"/>
        <v xml:space="preserve"> </v>
      </c>
      <c r="L176" s="140" t="str">
        <f t="shared" si="12"/>
        <v xml:space="preserve"> </v>
      </c>
      <c r="M176" s="138">
        <f t="shared" si="13"/>
        <v>0</v>
      </c>
      <c r="N176" s="22"/>
    </row>
    <row r="177" spans="1:14" ht="14.15" customHeight="1">
      <c r="A177" s="22"/>
      <c r="B177" s="145"/>
      <c r="C177" s="128" t="s">
        <v>218</v>
      </c>
      <c r="D177" s="141"/>
      <c r="E177" s="142"/>
      <c r="F177" s="131" t="str">
        <f t="shared" si="8"/>
        <v xml:space="preserve"> </v>
      </c>
      <c r="G177" s="132"/>
      <c r="H177" s="133" t="str">
        <f t="shared" si="9"/>
        <v xml:space="preserve"> </v>
      </c>
      <c r="I177" s="134" t="str">
        <f t="shared" si="10"/>
        <v xml:space="preserve"> </v>
      </c>
      <c r="J177" s="135" t="str">
        <f t="shared" si="14"/>
        <v xml:space="preserve"> </v>
      </c>
      <c r="K177" s="136" t="str">
        <f t="shared" si="11"/>
        <v xml:space="preserve"> </v>
      </c>
      <c r="L177" s="140" t="str">
        <f t="shared" si="12"/>
        <v xml:space="preserve"> </v>
      </c>
      <c r="M177" s="138">
        <f t="shared" si="13"/>
        <v>0</v>
      </c>
      <c r="N177" s="22"/>
    </row>
    <row r="178" spans="1:14" ht="14.15" customHeight="1">
      <c r="A178" s="22"/>
      <c r="B178" s="145"/>
      <c r="C178" s="128" t="s">
        <v>219</v>
      </c>
      <c r="D178" s="141"/>
      <c r="E178" s="142"/>
      <c r="F178" s="131" t="str">
        <f t="shared" si="8"/>
        <v xml:space="preserve"> </v>
      </c>
      <c r="G178" s="132"/>
      <c r="H178" s="133" t="str">
        <f t="shared" si="9"/>
        <v xml:space="preserve"> </v>
      </c>
      <c r="I178" s="134" t="str">
        <f t="shared" si="10"/>
        <v xml:space="preserve"> </v>
      </c>
      <c r="J178" s="135" t="str">
        <f t="shared" si="14"/>
        <v xml:space="preserve"> </v>
      </c>
      <c r="K178" s="136" t="str">
        <f t="shared" si="11"/>
        <v xml:space="preserve"> </v>
      </c>
      <c r="L178" s="140" t="str">
        <f t="shared" si="12"/>
        <v xml:space="preserve"> </v>
      </c>
      <c r="M178" s="138">
        <f t="shared" si="13"/>
        <v>0</v>
      </c>
      <c r="N178" s="22"/>
    </row>
    <row r="179" spans="1:14" ht="14.15" customHeight="1">
      <c r="A179" s="22"/>
      <c r="B179" s="145"/>
      <c r="C179" s="128" t="s">
        <v>220</v>
      </c>
      <c r="D179" s="141"/>
      <c r="E179" s="142"/>
      <c r="F179" s="131" t="str">
        <f t="shared" si="8"/>
        <v xml:space="preserve"> </v>
      </c>
      <c r="G179" s="132"/>
      <c r="H179" s="133" t="str">
        <f t="shared" si="9"/>
        <v xml:space="preserve"> </v>
      </c>
      <c r="I179" s="134" t="str">
        <f t="shared" si="10"/>
        <v xml:space="preserve"> </v>
      </c>
      <c r="J179" s="135" t="str">
        <f t="shared" si="14"/>
        <v xml:space="preserve"> </v>
      </c>
      <c r="K179" s="136" t="str">
        <f t="shared" si="11"/>
        <v xml:space="preserve"> </v>
      </c>
      <c r="L179" s="140" t="str">
        <f t="shared" si="12"/>
        <v xml:space="preserve"> </v>
      </c>
      <c r="M179" s="138">
        <f t="shared" si="13"/>
        <v>0</v>
      </c>
      <c r="N179" s="22"/>
    </row>
    <row r="180" spans="1:14" ht="14.15" customHeight="1">
      <c r="A180" s="22"/>
      <c r="B180" s="145"/>
      <c r="C180" s="128" t="s">
        <v>221</v>
      </c>
      <c r="D180" s="141"/>
      <c r="E180" s="142"/>
      <c r="F180" s="131" t="str">
        <f t="shared" ref="F180:F243" si="15">IF(AND(NOT(ISBLANK(D180)),NOT(ISBLANK(E180)),NOT(ISBLANK(D179)),NOT(ISBLANK(E179))),24-D179-(E179/60)+D180+(E180/60)," ")</f>
        <v xml:space="preserve"> </v>
      </c>
      <c r="G180" s="132"/>
      <c r="H180" s="133" t="str">
        <f t="shared" ref="H180:H243" si="16">IF(AND(NOT(ISBLANK(D180)),NOT(ISBLANK(E180)),G180&gt;0),G180/F180*24," ")</f>
        <v xml:space="preserve"> </v>
      </c>
      <c r="I180" s="134" t="str">
        <f t="shared" ref="I180:I243" si="17">IF(OR(ISBLANK(G180),M180=0,H180&lt;0.8*M180)," ",H180)</f>
        <v xml:space="preserve"> </v>
      </c>
      <c r="J180" s="135" t="str">
        <f t="shared" si="14"/>
        <v xml:space="preserve"> </v>
      </c>
      <c r="K180" s="136" t="str">
        <f t="shared" ref="K180:K243" si="18">IF(J180=" "," ",J180*1.2)</f>
        <v xml:space="preserve"> </v>
      </c>
      <c r="L180" s="140" t="str">
        <f t="shared" ref="L180:L243" si="19">IF(I180&lt;=K180,I180," ")</f>
        <v xml:space="preserve"> </v>
      </c>
      <c r="M180" s="138">
        <f t="shared" ref="M180:M243" si="20">IF(AND(ISBLANK($I$20),ISBLANK($I$23),ISBLANK($I$26),ISBLANK($I$31),ISBLANK($I$38)),0,IF(SUM($I$20*(100-$I$21)/100,$I$23*(100-$I$24)/100,$I$26,$I$31)&gt;0,($I$20*(100-$I$21)/100+$I$23*(100-$I$24)/100+$I$26+$I$31)/365,$I$38/365))</f>
        <v>0</v>
      </c>
      <c r="N180" s="22"/>
    </row>
    <row r="181" spans="1:14" ht="14.15" customHeight="1">
      <c r="A181" s="22"/>
      <c r="B181" s="1376" t="str">
        <f>IF(ISBLANK(H7)," ",H7)</f>
        <v xml:space="preserve"> </v>
      </c>
      <c r="C181" s="128" t="s">
        <v>222</v>
      </c>
      <c r="D181" s="141"/>
      <c r="E181" s="142"/>
      <c r="F181" s="131" t="str">
        <f t="shared" si="15"/>
        <v xml:space="preserve"> </v>
      </c>
      <c r="G181" s="132"/>
      <c r="H181" s="133" t="str">
        <f t="shared" si="16"/>
        <v xml:space="preserve"> </v>
      </c>
      <c r="I181" s="134" t="str">
        <f t="shared" si="17"/>
        <v xml:space="preserve"> </v>
      </c>
      <c r="J181" s="135" t="str">
        <f t="shared" si="14"/>
        <v xml:space="preserve"> </v>
      </c>
      <c r="K181" s="136" t="str">
        <f t="shared" si="18"/>
        <v xml:space="preserve"> </v>
      </c>
      <c r="L181" s="140" t="str">
        <f t="shared" si="19"/>
        <v xml:space="preserve"> </v>
      </c>
      <c r="M181" s="138">
        <f t="shared" si="20"/>
        <v>0</v>
      </c>
      <c r="N181" s="22"/>
    </row>
    <row r="182" spans="1:14" ht="14.15" customHeight="1">
      <c r="A182" s="22"/>
      <c r="B182" s="1376"/>
      <c r="C182" s="128" t="s">
        <v>223</v>
      </c>
      <c r="D182" s="141"/>
      <c r="E182" s="142"/>
      <c r="F182" s="131" t="str">
        <f t="shared" si="15"/>
        <v xml:space="preserve"> </v>
      </c>
      <c r="G182" s="132"/>
      <c r="H182" s="133" t="str">
        <f t="shared" si="16"/>
        <v xml:space="preserve"> </v>
      </c>
      <c r="I182" s="134" t="str">
        <f t="shared" si="17"/>
        <v xml:space="preserve"> </v>
      </c>
      <c r="J182" s="135" t="str">
        <f t="shared" si="14"/>
        <v xml:space="preserve"> </v>
      </c>
      <c r="K182" s="136" t="str">
        <f t="shared" si="18"/>
        <v xml:space="preserve"> </v>
      </c>
      <c r="L182" s="140" t="str">
        <f t="shared" si="19"/>
        <v xml:space="preserve"> </v>
      </c>
      <c r="M182" s="138">
        <f t="shared" si="20"/>
        <v>0</v>
      </c>
      <c r="N182" s="22"/>
    </row>
    <row r="183" spans="1:14" ht="14.15" customHeight="1">
      <c r="A183" s="22"/>
      <c r="B183" s="1376"/>
      <c r="C183" s="128" t="s">
        <v>224</v>
      </c>
      <c r="D183" s="141"/>
      <c r="E183" s="142"/>
      <c r="F183" s="131" t="str">
        <f t="shared" si="15"/>
        <v xml:space="preserve"> </v>
      </c>
      <c r="G183" s="132"/>
      <c r="H183" s="133" t="str">
        <f t="shared" si="16"/>
        <v xml:space="preserve"> </v>
      </c>
      <c r="I183" s="134" t="str">
        <f t="shared" si="17"/>
        <v xml:space="preserve"> </v>
      </c>
      <c r="J183" s="135" t="str">
        <f t="shared" si="14"/>
        <v xml:space="preserve"> </v>
      </c>
      <c r="K183" s="136" t="str">
        <f t="shared" si="18"/>
        <v xml:space="preserve"> </v>
      </c>
      <c r="L183" s="140" t="str">
        <f t="shared" si="19"/>
        <v xml:space="preserve"> </v>
      </c>
      <c r="M183" s="138">
        <f t="shared" si="20"/>
        <v>0</v>
      </c>
      <c r="N183" s="22"/>
    </row>
    <row r="184" spans="1:14" ht="14.15" customHeight="1">
      <c r="A184" s="22"/>
      <c r="B184" s="1376"/>
      <c r="C184" s="128" t="s">
        <v>225</v>
      </c>
      <c r="D184" s="141"/>
      <c r="E184" s="130"/>
      <c r="F184" s="131" t="str">
        <f t="shared" si="15"/>
        <v xml:space="preserve"> </v>
      </c>
      <c r="G184" s="132"/>
      <c r="H184" s="133" t="str">
        <f t="shared" si="16"/>
        <v xml:space="preserve"> </v>
      </c>
      <c r="I184" s="134" t="str">
        <f t="shared" si="17"/>
        <v xml:space="preserve"> </v>
      </c>
      <c r="J184" s="135" t="str">
        <f t="shared" si="14"/>
        <v xml:space="preserve"> </v>
      </c>
      <c r="K184" s="136" t="str">
        <f t="shared" si="18"/>
        <v xml:space="preserve"> </v>
      </c>
      <c r="L184" s="140" t="str">
        <f t="shared" si="19"/>
        <v xml:space="preserve"> </v>
      </c>
      <c r="M184" s="138">
        <f t="shared" si="20"/>
        <v>0</v>
      </c>
      <c r="N184" s="22"/>
    </row>
    <row r="185" spans="1:14" ht="14.15" customHeight="1">
      <c r="A185" s="22"/>
      <c r="B185" s="1375" t="s">
        <v>226</v>
      </c>
      <c r="C185" s="128" t="s">
        <v>227</v>
      </c>
      <c r="D185" s="129"/>
      <c r="E185" s="130"/>
      <c r="F185" s="131" t="str">
        <f t="shared" si="15"/>
        <v xml:space="preserve"> </v>
      </c>
      <c r="G185" s="132"/>
      <c r="H185" s="133" t="str">
        <f t="shared" si="16"/>
        <v xml:space="preserve"> </v>
      </c>
      <c r="I185" s="134" t="str">
        <f t="shared" si="17"/>
        <v xml:space="preserve"> </v>
      </c>
      <c r="J185" s="135" t="str">
        <f t="shared" si="14"/>
        <v xml:space="preserve"> </v>
      </c>
      <c r="K185" s="136" t="str">
        <f t="shared" si="18"/>
        <v xml:space="preserve"> </v>
      </c>
      <c r="L185" s="140" t="str">
        <f t="shared" si="19"/>
        <v xml:space="preserve"> </v>
      </c>
      <c r="M185" s="138">
        <f t="shared" si="20"/>
        <v>0</v>
      </c>
      <c r="N185" s="22"/>
    </row>
    <row r="186" spans="1:14" ht="14.15" customHeight="1">
      <c r="A186" s="22"/>
      <c r="B186" s="1375"/>
      <c r="C186" s="128" t="s">
        <v>228</v>
      </c>
      <c r="D186" s="129"/>
      <c r="E186" s="130"/>
      <c r="F186" s="131" t="str">
        <f t="shared" si="15"/>
        <v xml:space="preserve"> </v>
      </c>
      <c r="G186" s="132"/>
      <c r="H186" s="133" t="str">
        <f t="shared" si="16"/>
        <v xml:space="preserve"> </v>
      </c>
      <c r="I186" s="134" t="str">
        <f t="shared" si="17"/>
        <v xml:space="preserve"> </v>
      </c>
      <c r="J186" s="135" t="str">
        <f t="shared" si="14"/>
        <v xml:space="preserve"> </v>
      </c>
      <c r="K186" s="136" t="str">
        <f t="shared" si="18"/>
        <v xml:space="preserve"> </v>
      </c>
      <c r="L186" s="140" t="str">
        <f t="shared" si="19"/>
        <v xml:space="preserve"> </v>
      </c>
      <c r="M186" s="138">
        <f t="shared" si="20"/>
        <v>0</v>
      </c>
      <c r="N186" s="22"/>
    </row>
    <row r="187" spans="1:14" ht="14.15" customHeight="1">
      <c r="A187" s="22"/>
      <c r="B187" s="1375"/>
      <c r="C187" s="128" t="s">
        <v>229</v>
      </c>
      <c r="D187" s="141"/>
      <c r="E187" s="142"/>
      <c r="F187" s="131" t="str">
        <f t="shared" si="15"/>
        <v xml:space="preserve"> </v>
      </c>
      <c r="G187" s="132"/>
      <c r="H187" s="133" t="str">
        <f t="shared" si="16"/>
        <v xml:space="preserve"> </v>
      </c>
      <c r="I187" s="134" t="str">
        <f t="shared" si="17"/>
        <v xml:space="preserve"> </v>
      </c>
      <c r="J187" s="135" t="str">
        <f t="shared" si="14"/>
        <v xml:space="preserve"> </v>
      </c>
      <c r="K187" s="136" t="str">
        <f t="shared" si="18"/>
        <v xml:space="preserve"> </v>
      </c>
      <c r="L187" s="140" t="str">
        <f t="shared" si="19"/>
        <v xml:space="preserve"> </v>
      </c>
      <c r="M187" s="138">
        <f t="shared" si="20"/>
        <v>0</v>
      </c>
      <c r="N187" s="22"/>
    </row>
    <row r="188" spans="1:14" ht="14.15" customHeight="1">
      <c r="A188" s="22"/>
      <c r="B188" s="1375"/>
      <c r="C188" s="128" t="s">
        <v>230</v>
      </c>
      <c r="D188" s="141"/>
      <c r="E188" s="142"/>
      <c r="F188" s="131" t="str">
        <f t="shared" si="15"/>
        <v xml:space="preserve"> </v>
      </c>
      <c r="G188" s="132"/>
      <c r="H188" s="133" t="str">
        <f t="shared" si="16"/>
        <v xml:space="preserve"> </v>
      </c>
      <c r="I188" s="134" t="str">
        <f t="shared" si="17"/>
        <v xml:space="preserve"> </v>
      </c>
      <c r="J188" s="135" t="str">
        <f t="shared" si="14"/>
        <v xml:space="preserve"> </v>
      </c>
      <c r="K188" s="136" t="str">
        <f t="shared" si="18"/>
        <v xml:space="preserve"> </v>
      </c>
      <c r="L188" s="140" t="str">
        <f t="shared" si="19"/>
        <v xml:space="preserve"> </v>
      </c>
      <c r="M188" s="138">
        <f t="shared" si="20"/>
        <v>0</v>
      </c>
      <c r="N188" s="22"/>
    </row>
    <row r="189" spans="1:14" ht="14.15" customHeight="1">
      <c r="A189" s="22"/>
      <c r="B189" s="145"/>
      <c r="C189" s="128" t="s">
        <v>231</v>
      </c>
      <c r="D189" s="141"/>
      <c r="E189" s="142"/>
      <c r="F189" s="131" t="str">
        <f t="shared" si="15"/>
        <v xml:space="preserve"> </v>
      </c>
      <c r="G189" s="132"/>
      <c r="H189" s="133" t="str">
        <f t="shared" si="16"/>
        <v xml:space="preserve"> </v>
      </c>
      <c r="I189" s="134" t="str">
        <f t="shared" si="17"/>
        <v xml:space="preserve"> </v>
      </c>
      <c r="J189" s="135" t="str">
        <f t="shared" si="14"/>
        <v xml:space="preserve"> </v>
      </c>
      <c r="K189" s="136" t="str">
        <f t="shared" si="18"/>
        <v xml:space="preserve"> </v>
      </c>
      <c r="L189" s="140" t="str">
        <f t="shared" si="19"/>
        <v xml:space="preserve"> </v>
      </c>
      <c r="M189" s="138">
        <f t="shared" si="20"/>
        <v>0</v>
      </c>
      <c r="N189" s="22"/>
    </row>
    <row r="190" spans="1:14" ht="14.15" customHeight="1">
      <c r="A190" s="22"/>
      <c r="B190" s="145"/>
      <c r="C190" s="128" t="s">
        <v>232</v>
      </c>
      <c r="D190" s="141"/>
      <c r="E190" s="142"/>
      <c r="F190" s="131" t="str">
        <f t="shared" si="15"/>
        <v xml:space="preserve"> </v>
      </c>
      <c r="G190" s="132"/>
      <c r="H190" s="133" t="str">
        <f t="shared" si="16"/>
        <v xml:space="preserve"> </v>
      </c>
      <c r="I190" s="134" t="str">
        <f t="shared" si="17"/>
        <v xml:space="preserve"> </v>
      </c>
      <c r="J190" s="135" t="str">
        <f t="shared" si="14"/>
        <v xml:space="preserve"> </v>
      </c>
      <c r="K190" s="136" t="str">
        <f t="shared" si="18"/>
        <v xml:space="preserve"> </v>
      </c>
      <c r="L190" s="140" t="str">
        <f t="shared" si="19"/>
        <v xml:space="preserve"> </v>
      </c>
      <c r="M190" s="138">
        <f t="shared" si="20"/>
        <v>0</v>
      </c>
      <c r="N190" s="22"/>
    </row>
    <row r="191" spans="1:14" ht="14.15" customHeight="1">
      <c r="A191" s="22"/>
      <c r="B191" s="145"/>
      <c r="C191" s="128" t="s">
        <v>233</v>
      </c>
      <c r="D191" s="141"/>
      <c r="E191" s="142"/>
      <c r="F191" s="131" t="str">
        <f t="shared" si="15"/>
        <v xml:space="preserve"> </v>
      </c>
      <c r="G191" s="132"/>
      <c r="H191" s="133" t="str">
        <f t="shared" si="16"/>
        <v xml:space="preserve"> </v>
      </c>
      <c r="I191" s="134" t="str">
        <f t="shared" si="17"/>
        <v xml:space="preserve"> </v>
      </c>
      <c r="J191" s="135" t="str">
        <f t="shared" ref="J191:J254" si="21">IF(MIN(I181:I201)=0," ",MIN(I181:I201))</f>
        <v xml:space="preserve"> </v>
      </c>
      <c r="K191" s="136" t="str">
        <f t="shared" si="18"/>
        <v xml:space="preserve"> </v>
      </c>
      <c r="L191" s="140" t="str">
        <f t="shared" si="19"/>
        <v xml:space="preserve"> </v>
      </c>
      <c r="M191" s="138">
        <f t="shared" si="20"/>
        <v>0</v>
      </c>
      <c r="N191" s="22"/>
    </row>
    <row r="192" spans="1:14" ht="14.15" customHeight="1">
      <c r="A192" s="22"/>
      <c r="B192" s="145"/>
      <c r="C192" s="128" t="s">
        <v>234</v>
      </c>
      <c r="D192" s="141"/>
      <c r="E192" s="142"/>
      <c r="F192" s="131" t="str">
        <f t="shared" si="15"/>
        <v xml:space="preserve"> </v>
      </c>
      <c r="G192" s="132"/>
      <c r="H192" s="133" t="str">
        <f t="shared" si="16"/>
        <v xml:space="preserve"> </v>
      </c>
      <c r="I192" s="134" t="str">
        <f t="shared" si="17"/>
        <v xml:space="preserve"> </v>
      </c>
      <c r="J192" s="135" t="str">
        <f t="shared" si="21"/>
        <v xml:space="preserve"> </v>
      </c>
      <c r="K192" s="136" t="str">
        <f t="shared" si="18"/>
        <v xml:space="preserve"> </v>
      </c>
      <c r="L192" s="140" t="str">
        <f t="shared" si="19"/>
        <v xml:space="preserve"> </v>
      </c>
      <c r="M192" s="138">
        <f t="shared" si="20"/>
        <v>0</v>
      </c>
      <c r="N192" s="22"/>
    </row>
    <row r="193" spans="1:14" ht="14.15" customHeight="1">
      <c r="A193" s="22"/>
      <c r="B193" s="145"/>
      <c r="C193" s="128" t="s">
        <v>235</v>
      </c>
      <c r="D193" s="141"/>
      <c r="E193" s="142"/>
      <c r="F193" s="131" t="str">
        <f t="shared" si="15"/>
        <v xml:space="preserve"> </v>
      </c>
      <c r="G193" s="132"/>
      <c r="H193" s="133" t="str">
        <f t="shared" si="16"/>
        <v xml:space="preserve"> </v>
      </c>
      <c r="I193" s="134" t="str">
        <f t="shared" si="17"/>
        <v xml:space="preserve"> </v>
      </c>
      <c r="J193" s="135" t="str">
        <f t="shared" si="21"/>
        <v xml:space="preserve"> </v>
      </c>
      <c r="K193" s="136" t="str">
        <f t="shared" si="18"/>
        <v xml:space="preserve"> </v>
      </c>
      <c r="L193" s="140" t="str">
        <f t="shared" si="19"/>
        <v xml:space="preserve"> </v>
      </c>
      <c r="M193" s="138">
        <f t="shared" si="20"/>
        <v>0</v>
      </c>
      <c r="N193" s="22"/>
    </row>
    <row r="194" spans="1:14" ht="14.15" customHeight="1">
      <c r="A194" s="22"/>
      <c r="B194" s="145"/>
      <c r="C194" s="128" t="s">
        <v>236</v>
      </c>
      <c r="D194" s="141"/>
      <c r="E194" s="142"/>
      <c r="F194" s="131" t="str">
        <f t="shared" si="15"/>
        <v xml:space="preserve"> </v>
      </c>
      <c r="G194" s="132"/>
      <c r="H194" s="133" t="str">
        <f t="shared" si="16"/>
        <v xml:space="preserve"> </v>
      </c>
      <c r="I194" s="134" t="str">
        <f t="shared" si="17"/>
        <v xml:space="preserve"> </v>
      </c>
      <c r="J194" s="135" t="str">
        <f t="shared" si="21"/>
        <v xml:space="preserve"> </v>
      </c>
      <c r="K194" s="136" t="str">
        <f t="shared" si="18"/>
        <v xml:space="preserve"> </v>
      </c>
      <c r="L194" s="140" t="str">
        <f t="shared" si="19"/>
        <v xml:space="preserve"> </v>
      </c>
      <c r="M194" s="138">
        <f t="shared" si="20"/>
        <v>0</v>
      </c>
      <c r="N194" s="22"/>
    </row>
    <row r="195" spans="1:14" ht="14.15" customHeight="1">
      <c r="A195" s="22"/>
      <c r="B195" s="145"/>
      <c r="C195" s="128" t="s">
        <v>237</v>
      </c>
      <c r="D195" s="141"/>
      <c r="E195" s="142"/>
      <c r="F195" s="131" t="str">
        <f t="shared" si="15"/>
        <v xml:space="preserve"> </v>
      </c>
      <c r="G195" s="132"/>
      <c r="H195" s="133" t="str">
        <f t="shared" si="16"/>
        <v xml:space="preserve"> </v>
      </c>
      <c r="I195" s="134" t="str">
        <f t="shared" si="17"/>
        <v xml:space="preserve"> </v>
      </c>
      <c r="J195" s="135" t="str">
        <f t="shared" si="21"/>
        <v xml:space="preserve"> </v>
      </c>
      <c r="K195" s="136" t="str">
        <f t="shared" si="18"/>
        <v xml:space="preserve"> </v>
      </c>
      <c r="L195" s="140" t="str">
        <f t="shared" si="19"/>
        <v xml:space="preserve"> </v>
      </c>
      <c r="M195" s="138">
        <f t="shared" si="20"/>
        <v>0</v>
      </c>
      <c r="N195" s="22"/>
    </row>
    <row r="196" spans="1:14" ht="14.15" customHeight="1">
      <c r="A196" s="22"/>
      <c r="B196" s="145"/>
      <c r="C196" s="128" t="s">
        <v>238</v>
      </c>
      <c r="D196" s="141"/>
      <c r="E196" s="142"/>
      <c r="F196" s="131" t="str">
        <f t="shared" si="15"/>
        <v xml:space="preserve"> </v>
      </c>
      <c r="G196" s="132"/>
      <c r="H196" s="133" t="str">
        <f t="shared" si="16"/>
        <v xml:space="preserve"> </v>
      </c>
      <c r="I196" s="134" t="str">
        <f t="shared" si="17"/>
        <v xml:space="preserve"> </v>
      </c>
      <c r="J196" s="135" t="str">
        <f t="shared" si="21"/>
        <v xml:space="preserve"> </v>
      </c>
      <c r="K196" s="136" t="str">
        <f t="shared" si="18"/>
        <v xml:space="preserve"> </v>
      </c>
      <c r="L196" s="140" t="str">
        <f t="shared" si="19"/>
        <v xml:space="preserve"> </v>
      </c>
      <c r="M196" s="138">
        <f t="shared" si="20"/>
        <v>0</v>
      </c>
      <c r="N196" s="22"/>
    </row>
    <row r="197" spans="1:14" ht="14.15" customHeight="1">
      <c r="A197" s="22"/>
      <c r="B197" s="145"/>
      <c r="C197" s="128" t="s">
        <v>239</v>
      </c>
      <c r="D197" s="141"/>
      <c r="E197" s="142"/>
      <c r="F197" s="131" t="str">
        <f t="shared" si="15"/>
        <v xml:space="preserve"> </v>
      </c>
      <c r="G197" s="132"/>
      <c r="H197" s="133" t="str">
        <f t="shared" si="16"/>
        <v xml:space="preserve"> </v>
      </c>
      <c r="I197" s="134" t="str">
        <f t="shared" si="17"/>
        <v xml:space="preserve"> </v>
      </c>
      <c r="J197" s="135" t="str">
        <f t="shared" si="21"/>
        <v xml:space="preserve"> </v>
      </c>
      <c r="K197" s="136" t="str">
        <f t="shared" si="18"/>
        <v xml:space="preserve"> </v>
      </c>
      <c r="L197" s="140" t="str">
        <f t="shared" si="19"/>
        <v xml:space="preserve"> </v>
      </c>
      <c r="M197" s="138">
        <f t="shared" si="20"/>
        <v>0</v>
      </c>
      <c r="N197" s="22"/>
    </row>
    <row r="198" spans="1:14" ht="14.15" customHeight="1">
      <c r="A198" s="22"/>
      <c r="B198" s="145"/>
      <c r="C198" s="128" t="s">
        <v>240</v>
      </c>
      <c r="D198" s="141"/>
      <c r="E198" s="142"/>
      <c r="F198" s="131" t="str">
        <f t="shared" si="15"/>
        <v xml:space="preserve"> </v>
      </c>
      <c r="G198" s="132"/>
      <c r="H198" s="133" t="str">
        <f t="shared" si="16"/>
        <v xml:space="preserve"> </v>
      </c>
      <c r="I198" s="134" t="str">
        <f t="shared" si="17"/>
        <v xml:space="preserve"> </v>
      </c>
      <c r="J198" s="135" t="str">
        <f t="shared" si="21"/>
        <v xml:space="preserve"> </v>
      </c>
      <c r="K198" s="136" t="str">
        <f t="shared" si="18"/>
        <v xml:space="preserve"> </v>
      </c>
      <c r="L198" s="140" t="str">
        <f t="shared" si="19"/>
        <v xml:space="preserve"> </v>
      </c>
      <c r="M198" s="138">
        <f t="shared" si="20"/>
        <v>0</v>
      </c>
      <c r="N198" s="22"/>
    </row>
    <row r="199" spans="1:14" ht="14.15" customHeight="1">
      <c r="A199" s="22"/>
      <c r="B199" s="145"/>
      <c r="C199" s="128" t="s">
        <v>241</v>
      </c>
      <c r="D199" s="141"/>
      <c r="E199" s="142"/>
      <c r="F199" s="131" t="str">
        <f t="shared" si="15"/>
        <v xml:space="preserve"> </v>
      </c>
      <c r="G199" s="132"/>
      <c r="H199" s="133" t="str">
        <f t="shared" si="16"/>
        <v xml:space="preserve"> </v>
      </c>
      <c r="I199" s="134" t="str">
        <f t="shared" si="17"/>
        <v xml:space="preserve"> </v>
      </c>
      <c r="J199" s="135" t="str">
        <f t="shared" si="21"/>
        <v xml:space="preserve"> </v>
      </c>
      <c r="K199" s="136" t="str">
        <f t="shared" si="18"/>
        <v xml:space="preserve"> </v>
      </c>
      <c r="L199" s="140" t="str">
        <f t="shared" si="19"/>
        <v xml:space="preserve"> </v>
      </c>
      <c r="M199" s="138">
        <f t="shared" si="20"/>
        <v>0</v>
      </c>
      <c r="N199" s="22"/>
    </row>
    <row r="200" spans="1:14" ht="14.15" customHeight="1">
      <c r="A200" s="22"/>
      <c r="B200" s="145"/>
      <c r="C200" s="128" t="s">
        <v>242</v>
      </c>
      <c r="D200" s="141"/>
      <c r="E200" s="142"/>
      <c r="F200" s="131" t="str">
        <f t="shared" si="15"/>
        <v xml:space="preserve"> </v>
      </c>
      <c r="G200" s="132"/>
      <c r="H200" s="133" t="str">
        <f t="shared" si="16"/>
        <v xml:space="preserve"> </v>
      </c>
      <c r="I200" s="134" t="str">
        <f t="shared" si="17"/>
        <v xml:space="preserve"> </v>
      </c>
      <c r="J200" s="135" t="str">
        <f t="shared" si="21"/>
        <v xml:space="preserve"> </v>
      </c>
      <c r="K200" s="136" t="str">
        <f t="shared" si="18"/>
        <v xml:space="preserve"> </v>
      </c>
      <c r="L200" s="140" t="str">
        <f t="shared" si="19"/>
        <v xml:space="preserve"> </v>
      </c>
      <c r="M200" s="138">
        <f t="shared" si="20"/>
        <v>0</v>
      </c>
      <c r="N200" s="22"/>
    </row>
    <row r="201" spans="1:14" ht="14.15" customHeight="1">
      <c r="A201" s="22"/>
      <c r="B201" s="145"/>
      <c r="C201" s="128" t="s">
        <v>243</v>
      </c>
      <c r="D201" s="141"/>
      <c r="E201" s="142"/>
      <c r="F201" s="131" t="str">
        <f t="shared" si="15"/>
        <v xml:space="preserve"> </v>
      </c>
      <c r="G201" s="132"/>
      <c r="H201" s="133" t="str">
        <f t="shared" si="16"/>
        <v xml:space="preserve"> </v>
      </c>
      <c r="I201" s="134" t="str">
        <f t="shared" si="17"/>
        <v xml:space="preserve"> </v>
      </c>
      <c r="J201" s="135" t="str">
        <f t="shared" si="21"/>
        <v xml:space="preserve"> </v>
      </c>
      <c r="K201" s="136" t="str">
        <f t="shared" si="18"/>
        <v xml:space="preserve"> </v>
      </c>
      <c r="L201" s="140" t="str">
        <f t="shared" si="19"/>
        <v xml:space="preserve"> </v>
      </c>
      <c r="M201" s="138">
        <f t="shared" si="20"/>
        <v>0</v>
      </c>
      <c r="N201" s="22"/>
    </row>
    <row r="202" spans="1:14" ht="14.15" customHeight="1">
      <c r="A202" s="22"/>
      <c r="B202" s="146"/>
      <c r="C202" s="128" t="s">
        <v>244</v>
      </c>
      <c r="D202" s="141"/>
      <c r="E202" s="142"/>
      <c r="F202" s="131" t="str">
        <f t="shared" si="15"/>
        <v xml:space="preserve"> </v>
      </c>
      <c r="G202" s="132"/>
      <c r="H202" s="133" t="str">
        <f t="shared" si="16"/>
        <v xml:space="preserve"> </v>
      </c>
      <c r="I202" s="134" t="str">
        <f t="shared" si="17"/>
        <v xml:space="preserve"> </v>
      </c>
      <c r="J202" s="135" t="str">
        <f t="shared" si="21"/>
        <v xml:space="preserve"> </v>
      </c>
      <c r="K202" s="136" t="str">
        <f t="shared" si="18"/>
        <v xml:space="preserve"> </v>
      </c>
      <c r="L202" s="140" t="str">
        <f t="shared" si="19"/>
        <v xml:space="preserve"> </v>
      </c>
      <c r="M202" s="138">
        <f t="shared" si="20"/>
        <v>0</v>
      </c>
      <c r="N202" s="22"/>
    </row>
    <row r="203" spans="1:14" ht="14.15" customHeight="1">
      <c r="A203" s="22"/>
      <c r="B203" s="144"/>
      <c r="C203" s="128" t="s">
        <v>245</v>
      </c>
      <c r="D203" s="141"/>
      <c r="E203" s="142"/>
      <c r="F203" s="131" t="str">
        <f t="shared" si="15"/>
        <v xml:space="preserve"> </v>
      </c>
      <c r="G203" s="132"/>
      <c r="H203" s="133" t="str">
        <f t="shared" si="16"/>
        <v xml:space="preserve"> </v>
      </c>
      <c r="I203" s="134" t="str">
        <f t="shared" si="17"/>
        <v xml:space="preserve"> </v>
      </c>
      <c r="J203" s="135" t="str">
        <f t="shared" si="21"/>
        <v xml:space="preserve"> </v>
      </c>
      <c r="K203" s="136" t="str">
        <f t="shared" si="18"/>
        <v xml:space="preserve"> </v>
      </c>
      <c r="L203" s="140" t="str">
        <f t="shared" si="19"/>
        <v xml:space="preserve"> </v>
      </c>
      <c r="M203" s="138">
        <f t="shared" si="20"/>
        <v>0</v>
      </c>
      <c r="N203" s="22"/>
    </row>
    <row r="204" spans="1:14" ht="14.15" customHeight="1">
      <c r="A204" s="22"/>
      <c r="B204" s="145"/>
      <c r="C204" s="128" t="s">
        <v>246</v>
      </c>
      <c r="D204" s="141"/>
      <c r="E204" s="142"/>
      <c r="F204" s="131" t="str">
        <f t="shared" si="15"/>
        <v xml:space="preserve"> </v>
      </c>
      <c r="G204" s="132"/>
      <c r="H204" s="133" t="str">
        <f t="shared" si="16"/>
        <v xml:space="preserve"> </v>
      </c>
      <c r="I204" s="134" t="str">
        <f t="shared" si="17"/>
        <v xml:space="preserve"> </v>
      </c>
      <c r="J204" s="135" t="str">
        <f t="shared" si="21"/>
        <v xml:space="preserve"> </v>
      </c>
      <c r="K204" s="136" t="str">
        <f t="shared" si="18"/>
        <v xml:space="preserve"> </v>
      </c>
      <c r="L204" s="140" t="str">
        <f t="shared" si="19"/>
        <v xml:space="preserve"> </v>
      </c>
      <c r="M204" s="138">
        <f t="shared" si="20"/>
        <v>0</v>
      </c>
      <c r="N204" s="22"/>
    </row>
    <row r="205" spans="1:14" ht="14.15" customHeight="1">
      <c r="A205" s="22"/>
      <c r="B205" s="145"/>
      <c r="C205" s="128" t="s">
        <v>247</v>
      </c>
      <c r="D205" s="141"/>
      <c r="E205" s="142"/>
      <c r="F205" s="131" t="str">
        <f t="shared" si="15"/>
        <v xml:space="preserve"> </v>
      </c>
      <c r="G205" s="132"/>
      <c r="H205" s="133" t="str">
        <f t="shared" si="16"/>
        <v xml:space="preserve"> </v>
      </c>
      <c r="I205" s="134" t="str">
        <f t="shared" si="17"/>
        <v xml:space="preserve"> </v>
      </c>
      <c r="J205" s="135" t="str">
        <f t="shared" si="21"/>
        <v xml:space="preserve"> </v>
      </c>
      <c r="K205" s="136" t="str">
        <f t="shared" si="18"/>
        <v xml:space="preserve"> </v>
      </c>
      <c r="L205" s="140" t="str">
        <f t="shared" si="19"/>
        <v xml:space="preserve"> </v>
      </c>
      <c r="M205" s="138">
        <f t="shared" si="20"/>
        <v>0</v>
      </c>
      <c r="N205" s="22"/>
    </row>
    <row r="206" spans="1:14" ht="14.15" customHeight="1">
      <c r="A206" s="22"/>
      <c r="B206" s="145"/>
      <c r="C206" s="128" t="s">
        <v>248</v>
      </c>
      <c r="D206" s="141"/>
      <c r="E206" s="142"/>
      <c r="F206" s="131" t="str">
        <f t="shared" si="15"/>
        <v xml:space="preserve"> </v>
      </c>
      <c r="G206" s="132"/>
      <c r="H206" s="133" t="str">
        <f t="shared" si="16"/>
        <v xml:space="preserve"> </v>
      </c>
      <c r="I206" s="134" t="str">
        <f t="shared" si="17"/>
        <v xml:space="preserve"> </v>
      </c>
      <c r="J206" s="135" t="str">
        <f t="shared" si="21"/>
        <v xml:space="preserve"> </v>
      </c>
      <c r="K206" s="136" t="str">
        <f t="shared" si="18"/>
        <v xml:space="preserve"> </v>
      </c>
      <c r="L206" s="140" t="str">
        <f t="shared" si="19"/>
        <v xml:space="preserve"> </v>
      </c>
      <c r="M206" s="138">
        <f t="shared" si="20"/>
        <v>0</v>
      </c>
      <c r="N206" s="22"/>
    </row>
    <row r="207" spans="1:14" ht="14.15" customHeight="1">
      <c r="A207" s="22"/>
      <c r="B207" s="145"/>
      <c r="C207" s="128" t="s">
        <v>249</v>
      </c>
      <c r="D207" s="141"/>
      <c r="E207" s="142"/>
      <c r="F207" s="131" t="str">
        <f t="shared" si="15"/>
        <v xml:space="preserve"> </v>
      </c>
      <c r="G207" s="132"/>
      <c r="H207" s="133" t="str">
        <f t="shared" si="16"/>
        <v xml:space="preserve"> </v>
      </c>
      <c r="I207" s="134" t="str">
        <f t="shared" si="17"/>
        <v xml:space="preserve"> </v>
      </c>
      <c r="J207" s="135" t="str">
        <f t="shared" si="21"/>
        <v xml:space="preserve"> </v>
      </c>
      <c r="K207" s="136" t="str">
        <f t="shared" si="18"/>
        <v xml:space="preserve"> </v>
      </c>
      <c r="L207" s="140" t="str">
        <f t="shared" si="19"/>
        <v xml:space="preserve"> </v>
      </c>
      <c r="M207" s="138">
        <f t="shared" si="20"/>
        <v>0</v>
      </c>
      <c r="N207" s="22"/>
    </row>
    <row r="208" spans="1:14" ht="14.15" customHeight="1">
      <c r="A208" s="22"/>
      <c r="B208" s="145"/>
      <c r="C208" s="128" t="s">
        <v>250</v>
      </c>
      <c r="D208" s="141"/>
      <c r="E208" s="142"/>
      <c r="F208" s="131" t="str">
        <f t="shared" si="15"/>
        <v xml:space="preserve"> </v>
      </c>
      <c r="G208" s="132"/>
      <c r="H208" s="133" t="str">
        <f t="shared" si="16"/>
        <v xml:space="preserve"> </v>
      </c>
      <c r="I208" s="134" t="str">
        <f t="shared" si="17"/>
        <v xml:space="preserve"> </v>
      </c>
      <c r="J208" s="135" t="str">
        <f t="shared" si="21"/>
        <v xml:space="preserve"> </v>
      </c>
      <c r="K208" s="136" t="str">
        <f t="shared" si="18"/>
        <v xml:space="preserve"> </v>
      </c>
      <c r="L208" s="140" t="str">
        <f t="shared" si="19"/>
        <v xml:space="preserve"> </v>
      </c>
      <c r="M208" s="138">
        <f t="shared" si="20"/>
        <v>0</v>
      </c>
      <c r="N208" s="22"/>
    </row>
    <row r="209" spans="1:14" ht="14.15" customHeight="1">
      <c r="A209" s="22"/>
      <c r="B209" s="145"/>
      <c r="C209" s="128" t="s">
        <v>251</v>
      </c>
      <c r="D209" s="141"/>
      <c r="E209" s="142"/>
      <c r="F209" s="131" t="str">
        <f t="shared" si="15"/>
        <v xml:space="preserve"> </v>
      </c>
      <c r="G209" s="132"/>
      <c r="H209" s="133" t="str">
        <f t="shared" si="16"/>
        <v xml:space="preserve"> </v>
      </c>
      <c r="I209" s="134" t="str">
        <f t="shared" si="17"/>
        <v xml:space="preserve"> </v>
      </c>
      <c r="J209" s="135" t="str">
        <f t="shared" si="21"/>
        <v xml:space="preserve"> </v>
      </c>
      <c r="K209" s="136" t="str">
        <f t="shared" si="18"/>
        <v xml:space="preserve"> </v>
      </c>
      <c r="L209" s="140" t="str">
        <f t="shared" si="19"/>
        <v xml:space="preserve"> </v>
      </c>
      <c r="M209" s="138">
        <f t="shared" si="20"/>
        <v>0</v>
      </c>
      <c r="N209" s="22"/>
    </row>
    <row r="210" spans="1:14" ht="14.15" customHeight="1">
      <c r="A210" s="22"/>
      <c r="B210" s="145"/>
      <c r="C210" s="128" t="s">
        <v>252</v>
      </c>
      <c r="D210" s="141"/>
      <c r="E210" s="142"/>
      <c r="F210" s="131" t="str">
        <f t="shared" si="15"/>
        <v xml:space="preserve"> </v>
      </c>
      <c r="G210" s="132"/>
      <c r="H210" s="133" t="str">
        <f t="shared" si="16"/>
        <v xml:space="preserve"> </v>
      </c>
      <c r="I210" s="134" t="str">
        <f t="shared" si="17"/>
        <v xml:space="preserve"> </v>
      </c>
      <c r="J210" s="135" t="str">
        <f t="shared" si="21"/>
        <v xml:space="preserve"> </v>
      </c>
      <c r="K210" s="136" t="str">
        <f t="shared" si="18"/>
        <v xml:space="preserve"> </v>
      </c>
      <c r="L210" s="140" t="str">
        <f t="shared" si="19"/>
        <v xml:space="preserve"> </v>
      </c>
      <c r="M210" s="138">
        <f t="shared" si="20"/>
        <v>0</v>
      </c>
      <c r="N210" s="22"/>
    </row>
    <row r="211" spans="1:14" ht="14.15" customHeight="1">
      <c r="A211" s="22"/>
      <c r="B211" s="145"/>
      <c r="C211" s="128" t="s">
        <v>253</v>
      </c>
      <c r="D211" s="141"/>
      <c r="E211" s="142"/>
      <c r="F211" s="131" t="str">
        <f t="shared" si="15"/>
        <v xml:space="preserve"> </v>
      </c>
      <c r="G211" s="132"/>
      <c r="H211" s="133" t="str">
        <f t="shared" si="16"/>
        <v xml:space="preserve"> </v>
      </c>
      <c r="I211" s="134" t="str">
        <f t="shared" si="17"/>
        <v xml:space="preserve"> </v>
      </c>
      <c r="J211" s="135" t="str">
        <f t="shared" si="21"/>
        <v xml:space="preserve"> </v>
      </c>
      <c r="K211" s="136" t="str">
        <f t="shared" si="18"/>
        <v xml:space="preserve"> </v>
      </c>
      <c r="L211" s="140" t="str">
        <f t="shared" si="19"/>
        <v xml:space="preserve"> </v>
      </c>
      <c r="M211" s="138">
        <f t="shared" si="20"/>
        <v>0</v>
      </c>
      <c r="N211" s="22"/>
    </row>
    <row r="212" spans="1:14" ht="14.15" customHeight="1">
      <c r="A212" s="22"/>
      <c r="B212" s="1376" t="str">
        <f>IF(ISBLANK(H7)," ",H7)</f>
        <v xml:space="preserve"> </v>
      </c>
      <c r="C212" s="128" t="s">
        <v>254</v>
      </c>
      <c r="D212" s="141"/>
      <c r="E212" s="130"/>
      <c r="F212" s="131" t="str">
        <f t="shared" si="15"/>
        <v xml:space="preserve"> </v>
      </c>
      <c r="G212" s="132"/>
      <c r="H212" s="133" t="str">
        <f t="shared" si="16"/>
        <v xml:space="preserve"> </v>
      </c>
      <c r="I212" s="134" t="str">
        <f t="shared" si="17"/>
        <v xml:space="preserve"> </v>
      </c>
      <c r="J212" s="135" t="str">
        <f t="shared" si="21"/>
        <v xml:space="preserve"> </v>
      </c>
      <c r="K212" s="136" t="str">
        <f t="shared" si="18"/>
        <v xml:space="preserve"> </v>
      </c>
      <c r="L212" s="140" t="str">
        <f t="shared" si="19"/>
        <v xml:space="preserve"> </v>
      </c>
      <c r="M212" s="138">
        <f t="shared" si="20"/>
        <v>0</v>
      </c>
      <c r="N212" s="22"/>
    </row>
    <row r="213" spans="1:14" ht="14.15" customHeight="1">
      <c r="A213" s="22"/>
      <c r="B213" s="1376"/>
      <c r="C213" s="128" t="s">
        <v>255</v>
      </c>
      <c r="D213" s="129"/>
      <c r="E213" s="130"/>
      <c r="F213" s="131" t="str">
        <f t="shared" si="15"/>
        <v xml:space="preserve"> </v>
      </c>
      <c r="G213" s="132"/>
      <c r="H213" s="133" t="str">
        <f t="shared" si="16"/>
        <v xml:space="preserve"> </v>
      </c>
      <c r="I213" s="134" t="str">
        <f t="shared" si="17"/>
        <v xml:space="preserve"> </v>
      </c>
      <c r="J213" s="135" t="str">
        <f t="shared" si="21"/>
        <v xml:space="preserve"> </v>
      </c>
      <c r="K213" s="136" t="str">
        <f t="shared" si="18"/>
        <v xml:space="preserve"> </v>
      </c>
      <c r="L213" s="140" t="str">
        <f t="shared" si="19"/>
        <v xml:space="preserve"> </v>
      </c>
      <c r="M213" s="138">
        <f t="shared" si="20"/>
        <v>0</v>
      </c>
      <c r="N213" s="22"/>
    </row>
    <row r="214" spans="1:14" ht="14.15" customHeight="1">
      <c r="A214" s="22"/>
      <c r="B214" s="1376"/>
      <c r="C214" s="128" t="s">
        <v>256</v>
      </c>
      <c r="D214" s="129"/>
      <c r="E214" s="130"/>
      <c r="F214" s="131" t="str">
        <f t="shared" si="15"/>
        <v xml:space="preserve"> </v>
      </c>
      <c r="G214" s="132"/>
      <c r="H214" s="133" t="str">
        <f t="shared" si="16"/>
        <v xml:space="preserve"> </v>
      </c>
      <c r="I214" s="134" t="str">
        <f t="shared" si="17"/>
        <v xml:space="preserve"> </v>
      </c>
      <c r="J214" s="135" t="str">
        <f t="shared" si="21"/>
        <v xml:space="preserve"> </v>
      </c>
      <c r="K214" s="136" t="str">
        <f t="shared" si="18"/>
        <v xml:space="preserve"> </v>
      </c>
      <c r="L214" s="140" t="str">
        <f t="shared" si="19"/>
        <v xml:space="preserve"> </v>
      </c>
      <c r="M214" s="138">
        <f t="shared" si="20"/>
        <v>0</v>
      </c>
      <c r="N214" s="22"/>
    </row>
    <row r="215" spans="1:14" ht="14.15" customHeight="1">
      <c r="A215" s="22"/>
      <c r="B215" s="1376"/>
      <c r="C215" s="128" t="s">
        <v>257</v>
      </c>
      <c r="D215" s="141"/>
      <c r="E215" s="142"/>
      <c r="F215" s="131" t="str">
        <f t="shared" si="15"/>
        <v xml:space="preserve"> </v>
      </c>
      <c r="G215" s="132"/>
      <c r="H215" s="133" t="str">
        <f t="shared" si="16"/>
        <v xml:space="preserve"> </v>
      </c>
      <c r="I215" s="134" t="str">
        <f t="shared" si="17"/>
        <v xml:space="preserve"> </v>
      </c>
      <c r="J215" s="135" t="str">
        <f t="shared" si="21"/>
        <v xml:space="preserve"> </v>
      </c>
      <c r="K215" s="136" t="str">
        <f t="shared" si="18"/>
        <v xml:space="preserve"> </v>
      </c>
      <c r="L215" s="140" t="str">
        <f t="shared" si="19"/>
        <v xml:space="preserve"> </v>
      </c>
      <c r="M215" s="138">
        <f t="shared" si="20"/>
        <v>0</v>
      </c>
      <c r="N215" s="22"/>
    </row>
    <row r="216" spans="1:14" ht="14.15" customHeight="1">
      <c r="A216" s="22"/>
      <c r="B216" s="1375" t="s">
        <v>258</v>
      </c>
      <c r="C216" s="128" t="s">
        <v>259</v>
      </c>
      <c r="D216" s="141"/>
      <c r="E216" s="142"/>
      <c r="F216" s="131" t="str">
        <f t="shared" si="15"/>
        <v xml:space="preserve"> </v>
      </c>
      <c r="G216" s="132"/>
      <c r="H216" s="133" t="str">
        <f t="shared" si="16"/>
        <v xml:space="preserve"> </v>
      </c>
      <c r="I216" s="134" t="str">
        <f t="shared" si="17"/>
        <v xml:space="preserve"> </v>
      </c>
      <c r="J216" s="135" t="str">
        <f t="shared" si="21"/>
        <v xml:space="preserve"> </v>
      </c>
      <c r="K216" s="136" t="str">
        <f t="shared" si="18"/>
        <v xml:space="preserve"> </v>
      </c>
      <c r="L216" s="140" t="str">
        <f t="shared" si="19"/>
        <v xml:space="preserve"> </v>
      </c>
      <c r="M216" s="138">
        <f t="shared" si="20"/>
        <v>0</v>
      </c>
      <c r="N216" s="22"/>
    </row>
    <row r="217" spans="1:14" ht="14.15" customHeight="1">
      <c r="A217" s="22"/>
      <c r="B217" s="1375"/>
      <c r="C217" s="128" t="s">
        <v>260</v>
      </c>
      <c r="D217" s="141"/>
      <c r="E217" s="142"/>
      <c r="F217" s="131" t="str">
        <f t="shared" si="15"/>
        <v xml:space="preserve"> </v>
      </c>
      <c r="G217" s="132"/>
      <c r="H217" s="133" t="str">
        <f t="shared" si="16"/>
        <v xml:space="preserve"> </v>
      </c>
      <c r="I217" s="134" t="str">
        <f t="shared" si="17"/>
        <v xml:space="preserve"> </v>
      </c>
      <c r="J217" s="135" t="str">
        <f t="shared" si="21"/>
        <v xml:space="preserve"> </v>
      </c>
      <c r="K217" s="136" t="str">
        <f t="shared" si="18"/>
        <v xml:space="preserve"> </v>
      </c>
      <c r="L217" s="140" t="str">
        <f t="shared" si="19"/>
        <v xml:space="preserve"> </v>
      </c>
      <c r="M217" s="138">
        <f t="shared" si="20"/>
        <v>0</v>
      </c>
      <c r="N217" s="22"/>
    </row>
    <row r="218" spans="1:14" ht="14.15" customHeight="1">
      <c r="A218" s="22"/>
      <c r="B218" s="1375"/>
      <c r="C218" s="128" t="s">
        <v>261</v>
      </c>
      <c r="D218" s="141"/>
      <c r="E218" s="142"/>
      <c r="F218" s="131" t="str">
        <f t="shared" si="15"/>
        <v xml:space="preserve"> </v>
      </c>
      <c r="G218" s="132"/>
      <c r="H218" s="133" t="str">
        <f t="shared" si="16"/>
        <v xml:space="preserve"> </v>
      </c>
      <c r="I218" s="134" t="str">
        <f t="shared" si="17"/>
        <v xml:space="preserve"> </v>
      </c>
      <c r="J218" s="135" t="str">
        <f t="shared" si="21"/>
        <v xml:space="preserve"> </v>
      </c>
      <c r="K218" s="136" t="str">
        <f t="shared" si="18"/>
        <v xml:space="preserve"> </v>
      </c>
      <c r="L218" s="140" t="str">
        <f t="shared" si="19"/>
        <v xml:space="preserve"> </v>
      </c>
      <c r="M218" s="138">
        <f t="shared" si="20"/>
        <v>0</v>
      </c>
      <c r="N218" s="22"/>
    </row>
    <row r="219" spans="1:14" ht="14.15" customHeight="1">
      <c r="A219" s="22"/>
      <c r="B219" s="1375"/>
      <c r="C219" s="128" t="s">
        <v>262</v>
      </c>
      <c r="D219" s="141"/>
      <c r="E219" s="142"/>
      <c r="F219" s="131" t="str">
        <f t="shared" si="15"/>
        <v xml:space="preserve"> </v>
      </c>
      <c r="G219" s="132"/>
      <c r="H219" s="133" t="str">
        <f t="shared" si="16"/>
        <v xml:space="preserve"> </v>
      </c>
      <c r="I219" s="134" t="str">
        <f t="shared" si="17"/>
        <v xml:space="preserve"> </v>
      </c>
      <c r="J219" s="135" t="str">
        <f t="shared" si="21"/>
        <v xml:space="preserve"> </v>
      </c>
      <c r="K219" s="136" t="str">
        <f t="shared" si="18"/>
        <v xml:space="preserve"> </v>
      </c>
      <c r="L219" s="140" t="str">
        <f t="shared" si="19"/>
        <v xml:space="preserve"> </v>
      </c>
      <c r="M219" s="138">
        <f t="shared" si="20"/>
        <v>0</v>
      </c>
      <c r="N219" s="22"/>
    </row>
    <row r="220" spans="1:14" ht="14.15" customHeight="1">
      <c r="A220" s="22"/>
      <c r="B220" s="145"/>
      <c r="C220" s="128" t="s">
        <v>263</v>
      </c>
      <c r="D220" s="141"/>
      <c r="E220" s="142"/>
      <c r="F220" s="131" t="str">
        <f t="shared" si="15"/>
        <v xml:space="preserve"> </v>
      </c>
      <c r="G220" s="132"/>
      <c r="H220" s="133" t="str">
        <f t="shared" si="16"/>
        <v xml:space="preserve"> </v>
      </c>
      <c r="I220" s="134" t="str">
        <f t="shared" si="17"/>
        <v xml:space="preserve"> </v>
      </c>
      <c r="J220" s="135" t="str">
        <f t="shared" si="21"/>
        <v xml:space="preserve"> </v>
      </c>
      <c r="K220" s="136" t="str">
        <f t="shared" si="18"/>
        <v xml:space="preserve"> </v>
      </c>
      <c r="L220" s="140" t="str">
        <f t="shared" si="19"/>
        <v xml:space="preserve"> </v>
      </c>
      <c r="M220" s="138">
        <f t="shared" si="20"/>
        <v>0</v>
      </c>
      <c r="N220" s="22"/>
    </row>
    <row r="221" spans="1:14" ht="14.15" customHeight="1">
      <c r="A221" s="22"/>
      <c r="B221" s="145"/>
      <c r="C221" s="128" t="s">
        <v>264</v>
      </c>
      <c r="D221" s="141"/>
      <c r="E221" s="142"/>
      <c r="F221" s="131" t="str">
        <f t="shared" si="15"/>
        <v xml:space="preserve"> </v>
      </c>
      <c r="G221" s="132"/>
      <c r="H221" s="133" t="str">
        <f t="shared" si="16"/>
        <v xml:space="preserve"> </v>
      </c>
      <c r="I221" s="134" t="str">
        <f t="shared" si="17"/>
        <v xml:space="preserve"> </v>
      </c>
      <c r="J221" s="135" t="str">
        <f t="shared" si="21"/>
        <v xml:space="preserve"> </v>
      </c>
      <c r="K221" s="136" t="str">
        <f t="shared" si="18"/>
        <v xml:space="preserve"> </v>
      </c>
      <c r="L221" s="140" t="str">
        <f t="shared" si="19"/>
        <v xml:space="preserve"> </v>
      </c>
      <c r="M221" s="138">
        <f t="shared" si="20"/>
        <v>0</v>
      </c>
      <c r="N221" s="22"/>
    </row>
    <row r="222" spans="1:14" ht="14.15" customHeight="1">
      <c r="A222" s="22"/>
      <c r="B222" s="145"/>
      <c r="C222" s="128" t="s">
        <v>265</v>
      </c>
      <c r="D222" s="141"/>
      <c r="E222" s="142"/>
      <c r="F222" s="131" t="str">
        <f t="shared" si="15"/>
        <v xml:space="preserve"> </v>
      </c>
      <c r="G222" s="132"/>
      <c r="H222" s="133" t="str">
        <f t="shared" si="16"/>
        <v xml:space="preserve"> </v>
      </c>
      <c r="I222" s="134" t="str">
        <f t="shared" si="17"/>
        <v xml:space="preserve"> </v>
      </c>
      <c r="J222" s="135" t="str">
        <f t="shared" si="21"/>
        <v xml:space="preserve"> </v>
      </c>
      <c r="K222" s="136" t="str">
        <f t="shared" si="18"/>
        <v xml:space="preserve"> </v>
      </c>
      <c r="L222" s="140" t="str">
        <f t="shared" si="19"/>
        <v xml:space="preserve"> </v>
      </c>
      <c r="M222" s="138">
        <f t="shared" si="20"/>
        <v>0</v>
      </c>
      <c r="N222" s="22"/>
    </row>
    <row r="223" spans="1:14" ht="14.15" customHeight="1">
      <c r="A223" s="22"/>
      <c r="B223" s="145"/>
      <c r="C223" s="128" t="s">
        <v>266</v>
      </c>
      <c r="D223" s="141"/>
      <c r="E223" s="142"/>
      <c r="F223" s="131" t="str">
        <f t="shared" si="15"/>
        <v xml:space="preserve"> </v>
      </c>
      <c r="G223" s="132"/>
      <c r="H223" s="133" t="str">
        <f t="shared" si="16"/>
        <v xml:space="preserve"> </v>
      </c>
      <c r="I223" s="134" t="str">
        <f t="shared" si="17"/>
        <v xml:space="preserve"> </v>
      </c>
      <c r="J223" s="135" t="str">
        <f t="shared" si="21"/>
        <v xml:space="preserve"> </v>
      </c>
      <c r="K223" s="136" t="str">
        <f t="shared" si="18"/>
        <v xml:space="preserve"> </v>
      </c>
      <c r="L223" s="140" t="str">
        <f t="shared" si="19"/>
        <v xml:space="preserve"> </v>
      </c>
      <c r="M223" s="138">
        <f t="shared" si="20"/>
        <v>0</v>
      </c>
      <c r="N223" s="22"/>
    </row>
    <row r="224" spans="1:14" ht="14.15" customHeight="1">
      <c r="A224" s="22"/>
      <c r="B224" s="145"/>
      <c r="C224" s="128" t="s">
        <v>267</v>
      </c>
      <c r="D224" s="141"/>
      <c r="E224" s="142"/>
      <c r="F224" s="131" t="str">
        <f t="shared" si="15"/>
        <v xml:space="preserve"> </v>
      </c>
      <c r="G224" s="132"/>
      <c r="H224" s="133" t="str">
        <f t="shared" si="16"/>
        <v xml:space="preserve"> </v>
      </c>
      <c r="I224" s="134" t="str">
        <f t="shared" si="17"/>
        <v xml:space="preserve"> </v>
      </c>
      <c r="J224" s="135" t="str">
        <f t="shared" si="21"/>
        <v xml:space="preserve"> </v>
      </c>
      <c r="K224" s="136" t="str">
        <f t="shared" si="18"/>
        <v xml:space="preserve"> </v>
      </c>
      <c r="L224" s="140" t="str">
        <f t="shared" si="19"/>
        <v xml:space="preserve"> </v>
      </c>
      <c r="M224" s="138">
        <f t="shared" si="20"/>
        <v>0</v>
      </c>
      <c r="N224" s="22"/>
    </row>
    <row r="225" spans="1:14" ht="14.15" customHeight="1">
      <c r="A225" s="22"/>
      <c r="B225" s="145"/>
      <c r="C225" s="128" t="s">
        <v>268</v>
      </c>
      <c r="D225" s="141"/>
      <c r="E225" s="142"/>
      <c r="F225" s="131" t="str">
        <f t="shared" si="15"/>
        <v xml:space="preserve"> </v>
      </c>
      <c r="G225" s="132"/>
      <c r="H225" s="133" t="str">
        <f t="shared" si="16"/>
        <v xml:space="preserve"> </v>
      </c>
      <c r="I225" s="134" t="str">
        <f t="shared" si="17"/>
        <v xml:space="preserve"> </v>
      </c>
      <c r="J225" s="135" t="str">
        <f t="shared" si="21"/>
        <v xml:space="preserve"> </v>
      </c>
      <c r="K225" s="136" t="str">
        <f t="shared" si="18"/>
        <v xml:space="preserve"> </v>
      </c>
      <c r="L225" s="140" t="str">
        <f t="shared" si="19"/>
        <v xml:space="preserve"> </v>
      </c>
      <c r="M225" s="138">
        <f t="shared" si="20"/>
        <v>0</v>
      </c>
      <c r="N225" s="22"/>
    </row>
    <row r="226" spans="1:14" ht="14.15" customHeight="1">
      <c r="A226" s="22"/>
      <c r="B226" s="145"/>
      <c r="C226" s="128" t="s">
        <v>269</v>
      </c>
      <c r="D226" s="141"/>
      <c r="E226" s="142"/>
      <c r="F226" s="131" t="str">
        <f t="shared" si="15"/>
        <v xml:space="preserve"> </v>
      </c>
      <c r="G226" s="237"/>
      <c r="H226" s="133" t="str">
        <f t="shared" si="16"/>
        <v xml:space="preserve"> </v>
      </c>
      <c r="I226" s="134" t="str">
        <f t="shared" si="17"/>
        <v xml:space="preserve"> </v>
      </c>
      <c r="J226" s="135" t="str">
        <f t="shared" si="21"/>
        <v xml:space="preserve"> </v>
      </c>
      <c r="K226" s="136" t="str">
        <f t="shared" si="18"/>
        <v xml:space="preserve"> </v>
      </c>
      <c r="L226" s="140" t="str">
        <f t="shared" si="19"/>
        <v xml:space="preserve"> </v>
      </c>
      <c r="M226" s="138">
        <f t="shared" si="20"/>
        <v>0</v>
      </c>
      <c r="N226" s="22"/>
    </row>
    <row r="227" spans="1:14" ht="14.15" customHeight="1">
      <c r="A227" s="22"/>
      <c r="B227" s="145"/>
      <c r="C227" s="128" t="s">
        <v>270</v>
      </c>
      <c r="D227" s="141"/>
      <c r="E227" s="142"/>
      <c r="F227" s="131" t="str">
        <f t="shared" si="15"/>
        <v xml:space="preserve"> </v>
      </c>
      <c r="G227" s="132"/>
      <c r="H227" s="133" t="str">
        <f t="shared" si="16"/>
        <v xml:space="preserve"> </v>
      </c>
      <c r="I227" s="134" t="str">
        <f t="shared" si="17"/>
        <v xml:space="preserve"> </v>
      </c>
      <c r="J227" s="135" t="str">
        <f t="shared" si="21"/>
        <v xml:space="preserve"> </v>
      </c>
      <c r="K227" s="136" t="str">
        <f t="shared" si="18"/>
        <v xml:space="preserve"> </v>
      </c>
      <c r="L227" s="140" t="str">
        <f t="shared" si="19"/>
        <v xml:space="preserve"> </v>
      </c>
      <c r="M227" s="138">
        <f t="shared" si="20"/>
        <v>0</v>
      </c>
      <c r="N227" s="22"/>
    </row>
    <row r="228" spans="1:14" ht="14.15" customHeight="1">
      <c r="A228" s="22"/>
      <c r="B228" s="145"/>
      <c r="C228" s="128" t="s">
        <v>271</v>
      </c>
      <c r="D228" s="141"/>
      <c r="E228" s="142"/>
      <c r="F228" s="131" t="str">
        <f t="shared" si="15"/>
        <v xml:space="preserve"> </v>
      </c>
      <c r="G228" s="132"/>
      <c r="H228" s="133" t="str">
        <f t="shared" si="16"/>
        <v xml:space="preserve"> </v>
      </c>
      <c r="I228" s="134" t="str">
        <f t="shared" si="17"/>
        <v xml:space="preserve"> </v>
      </c>
      <c r="J228" s="135" t="str">
        <f t="shared" si="21"/>
        <v xml:space="preserve"> </v>
      </c>
      <c r="K228" s="136" t="str">
        <f t="shared" si="18"/>
        <v xml:space="preserve"> </v>
      </c>
      <c r="L228" s="140" t="str">
        <f t="shared" si="19"/>
        <v xml:space="preserve"> </v>
      </c>
      <c r="M228" s="138">
        <f t="shared" si="20"/>
        <v>0</v>
      </c>
      <c r="N228" s="22"/>
    </row>
    <row r="229" spans="1:14" ht="14.15" customHeight="1">
      <c r="A229" s="22"/>
      <c r="B229" s="145"/>
      <c r="C229" s="128" t="s">
        <v>272</v>
      </c>
      <c r="D229" s="141"/>
      <c r="E229" s="142"/>
      <c r="F229" s="131" t="str">
        <f t="shared" si="15"/>
        <v xml:space="preserve"> </v>
      </c>
      <c r="G229" s="132"/>
      <c r="H229" s="133" t="str">
        <f t="shared" si="16"/>
        <v xml:space="preserve"> </v>
      </c>
      <c r="I229" s="134" t="str">
        <f t="shared" si="17"/>
        <v xml:space="preserve"> </v>
      </c>
      <c r="J229" s="135" t="str">
        <f t="shared" si="21"/>
        <v xml:space="preserve"> </v>
      </c>
      <c r="K229" s="136" t="str">
        <f t="shared" si="18"/>
        <v xml:space="preserve"> </v>
      </c>
      <c r="L229" s="140" t="str">
        <f t="shared" si="19"/>
        <v xml:space="preserve"> </v>
      </c>
      <c r="M229" s="138">
        <f t="shared" si="20"/>
        <v>0</v>
      </c>
      <c r="N229" s="22"/>
    </row>
    <row r="230" spans="1:14" ht="14.15" customHeight="1">
      <c r="A230" s="22"/>
      <c r="B230" s="145"/>
      <c r="C230" s="128" t="s">
        <v>273</v>
      </c>
      <c r="D230" s="141"/>
      <c r="E230" s="142"/>
      <c r="F230" s="131" t="str">
        <f t="shared" si="15"/>
        <v xml:space="preserve"> </v>
      </c>
      <c r="G230" s="132"/>
      <c r="H230" s="133" t="str">
        <f t="shared" si="16"/>
        <v xml:space="preserve"> </v>
      </c>
      <c r="I230" s="134" t="str">
        <f t="shared" si="17"/>
        <v xml:space="preserve"> </v>
      </c>
      <c r="J230" s="135" t="str">
        <f t="shared" si="21"/>
        <v xml:space="preserve"> </v>
      </c>
      <c r="K230" s="136" t="str">
        <f t="shared" si="18"/>
        <v xml:space="preserve"> </v>
      </c>
      <c r="L230" s="140" t="str">
        <f t="shared" si="19"/>
        <v xml:space="preserve"> </v>
      </c>
      <c r="M230" s="138">
        <f t="shared" si="20"/>
        <v>0</v>
      </c>
      <c r="N230" s="22"/>
    </row>
    <row r="231" spans="1:14" ht="14.15" customHeight="1">
      <c r="A231" s="22"/>
      <c r="B231" s="145"/>
      <c r="C231" s="128" t="s">
        <v>274</v>
      </c>
      <c r="D231" s="141"/>
      <c r="E231" s="142"/>
      <c r="F231" s="131" t="str">
        <f t="shared" si="15"/>
        <v xml:space="preserve"> </v>
      </c>
      <c r="G231" s="132"/>
      <c r="H231" s="133" t="str">
        <f t="shared" si="16"/>
        <v xml:space="preserve"> </v>
      </c>
      <c r="I231" s="134" t="str">
        <f t="shared" si="17"/>
        <v xml:space="preserve"> </v>
      </c>
      <c r="J231" s="135" t="str">
        <f t="shared" si="21"/>
        <v xml:space="preserve"> </v>
      </c>
      <c r="K231" s="136" t="str">
        <f t="shared" si="18"/>
        <v xml:space="preserve"> </v>
      </c>
      <c r="L231" s="140" t="str">
        <f t="shared" si="19"/>
        <v xml:space="preserve"> </v>
      </c>
      <c r="M231" s="138">
        <f t="shared" si="20"/>
        <v>0</v>
      </c>
      <c r="N231" s="22"/>
    </row>
    <row r="232" spans="1:14" ht="14.15" customHeight="1">
      <c r="A232" s="22"/>
      <c r="B232" s="146"/>
      <c r="C232" s="128" t="s">
        <v>275</v>
      </c>
      <c r="D232" s="141"/>
      <c r="E232" s="142"/>
      <c r="F232" s="131" t="str">
        <f t="shared" si="15"/>
        <v xml:space="preserve"> </v>
      </c>
      <c r="G232" s="132"/>
      <c r="H232" s="133" t="str">
        <f t="shared" si="16"/>
        <v xml:space="preserve"> </v>
      </c>
      <c r="I232" s="134" t="str">
        <f t="shared" si="17"/>
        <v xml:space="preserve"> </v>
      </c>
      <c r="J232" s="135" t="str">
        <f t="shared" si="21"/>
        <v xml:space="preserve"> </v>
      </c>
      <c r="K232" s="136" t="str">
        <f t="shared" si="18"/>
        <v xml:space="preserve"> </v>
      </c>
      <c r="L232" s="140" t="str">
        <f t="shared" si="19"/>
        <v xml:space="preserve"> </v>
      </c>
      <c r="M232" s="138">
        <f t="shared" si="20"/>
        <v>0</v>
      </c>
      <c r="N232" s="22"/>
    </row>
    <row r="233" spans="1:14" ht="14.15" customHeight="1">
      <c r="A233" s="22"/>
      <c r="B233" s="144"/>
      <c r="C233" s="128" t="s">
        <v>276</v>
      </c>
      <c r="D233" s="141"/>
      <c r="E233" s="142"/>
      <c r="F233" s="131" t="str">
        <f t="shared" si="15"/>
        <v xml:space="preserve"> </v>
      </c>
      <c r="G233" s="132"/>
      <c r="H233" s="133" t="str">
        <f t="shared" si="16"/>
        <v xml:space="preserve"> </v>
      </c>
      <c r="I233" s="134" t="str">
        <f t="shared" si="17"/>
        <v xml:space="preserve"> </v>
      </c>
      <c r="J233" s="135" t="str">
        <f t="shared" si="21"/>
        <v xml:space="preserve"> </v>
      </c>
      <c r="K233" s="136" t="str">
        <f t="shared" si="18"/>
        <v xml:space="preserve"> </v>
      </c>
      <c r="L233" s="140" t="str">
        <f t="shared" si="19"/>
        <v xml:space="preserve"> </v>
      </c>
      <c r="M233" s="138">
        <f t="shared" si="20"/>
        <v>0</v>
      </c>
      <c r="N233" s="22"/>
    </row>
    <row r="234" spans="1:14" ht="14.15" customHeight="1">
      <c r="A234" s="22"/>
      <c r="B234" s="145"/>
      <c r="C234" s="128" t="s">
        <v>277</v>
      </c>
      <c r="D234" s="141"/>
      <c r="E234" s="142"/>
      <c r="F234" s="131" t="str">
        <f t="shared" si="15"/>
        <v xml:space="preserve"> </v>
      </c>
      <c r="G234" s="132"/>
      <c r="H234" s="133" t="str">
        <f t="shared" si="16"/>
        <v xml:space="preserve"> </v>
      </c>
      <c r="I234" s="134" t="str">
        <f t="shared" si="17"/>
        <v xml:space="preserve"> </v>
      </c>
      <c r="J234" s="135" t="str">
        <f t="shared" si="21"/>
        <v xml:space="preserve"> </v>
      </c>
      <c r="K234" s="136" t="str">
        <f t="shared" si="18"/>
        <v xml:space="preserve"> </v>
      </c>
      <c r="L234" s="140" t="str">
        <f t="shared" si="19"/>
        <v xml:space="preserve"> </v>
      </c>
      <c r="M234" s="138">
        <f t="shared" si="20"/>
        <v>0</v>
      </c>
      <c r="N234" s="22"/>
    </row>
    <row r="235" spans="1:14" ht="14.15" customHeight="1">
      <c r="A235" s="22"/>
      <c r="B235" s="145"/>
      <c r="C235" s="128" t="s">
        <v>278</v>
      </c>
      <c r="D235" s="141"/>
      <c r="E235" s="142"/>
      <c r="F235" s="131" t="str">
        <f t="shared" si="15"/>
        <v xml:space="preserve"> </v>
      </c>
      <c r="G235" s="132"/>
      <c r="H235" s="133" t="str">
        <f t="shared" si="16"/>
        <v xml:space="preserve"> </v>
      </c>
      <c r="I235" s="134" t="str">
        <f t="shared" si="17"/>
        <v xml:space="preserve"> </v>
      </c>
      <c r="J235" s="135" t="str">
        <f t="shared" si="21"/>
        <v xml:space="preserve"> </v>
      </c>
      <c r="K235" s="136" t="str">
        <f t="shared" si="18"/>
        <v xml:space="preserve"> </v>
      </c>
      <c r="L235" s="140" t="str">
        <f t="shared" si="19"/>
        <v xml:space="preserve"> </v>
      </c>
      <c r="M235" s="138">
        <f t="shared" si="20"/>
        <v>0</v>
      </c>
      <c r="N235" s="22"/>
    </row>
    <row r="236" spans="1:14" ht="14.15" customHeight="1">
      <c r="A236" s="22"/>
      <c r="B236" s="145"/>
      <c r="C236" s="128" t="s">
        <v>279</v>
      </c>
      <c r="D236" s="141"/>
      <c r="E236" s="142"/>
      <c r="F236" s="131" t="str">
        <f t="shared" si="15"/>
        <v xml:space="preserve"> </v>
      </c>
      <c r="G236" s="132"/>
      <c r="H236" s="133" t="str">
        <f t="shared" si="16"/>
        <v xml:space="preserve"> </v>
      </c>
      <c r="I236" s="134" t="str">
        <f t="shared" si="17"/>
        <v xml:space="preserve"> </v>
      </c>
      <c r="J236" s="135" t="str">
        <f t="shared" si="21"/>
        <v xml:space="preserve"> </v>
      </c>
      <c r="K236" s="136" t="str">
        <f t="shared" si="18"/>
        <v xml:space="preserve"> </v>
      </c>
      <c r="L236" s="140" t="str">
        <f t="shared" si="19"/>
        <v xml:space="preserve"> </v>
      </c>
      <c r="M236" s="138">
        <f t="shared" si="20"/>
        <v>0</v>
      </c>
      <c r="N236" s="22"/>
    </row>
    <row r="237" spans="1:14" ht="14.15" customHeight="1">
      <c r="A237" s="22"/>
      <c r="B237" s="145"/>
      <c r="C237" s="128" t="s">
        <v>280</v>
      </c>
      <c r="D237" s="141"/>
      <c r="E237" s="142"/>
      <c r="F237" s="131" t="str">
        <f t="shared" si="15"/>
        <v xml:space="preserve"> </v>
      </c>
      <c r="G237" s="132"/>
      <c r="H237" s="133" t="str">
        <f t="shared" si="16"/>
        <v xml:space="preserve"> </v>
      </c>
      <c r="I237" s="134" t="str">
        <f t="shared" si="17"/>
        <v xml:space="preserve"> </v>
      </c>
      <c r="J237" s="135" t="str">
        <f t="shared" si="21"/>
        <v xml:space="preserve"> </v>
      </c>
      <c r="K237" s="136" t="str">
        <f t="shared" si="18"/>
        <v xml:space="preserve"> </v>
      </c>
      <c r="L237" s="140" t="str">
        <f t="shared" si="19"/>
        <v xml:space="preserve"> </v>
      </c>
      <c r="M237" s="138">
        <f t="shared" si="20"/>
        <v>0</v>
      </c>
      <c r="N237" s="22"/>
    </row>
    <row r="238" spans="1:14" ht="14.15" customHeight="1">
      <c r="A238" s="22"/>
      <c r="B238" s="145"/>
      <c r="C238" s="128" t="s">
        <v>281</v>
      </c>
      <c r="D238" s="141"/>
      <c r="E238" s="142"/>
      <c r="F238" s="131" t="str">
        <f t="shared" si="15"/>
        <v xml:space="preserve"> </v>
      </c>
      <c r="G238" s="132"/>
      <c r="H238" s="133" t="str">
        <f t="shared" si="16"/>
        <v xml:space="preserve"> </v>
      </c>
      <c r="I238" s="134" t="str">
        <f t="shared" si="17"/>
        <v xml:space="preserve"> </v>
      </c>
      <c r="J238" s="135" t="str">
        <f t="shared" si="21"/>
        <v xml:space="preserve"> </v>
      </c>
      <c r="K238" s="136" t="str">
        <f t="shared" si="18"/>
        <v xml:space="preserve"> </v>
      </c>
      <c r="L238" s="140" t="str">
        <f t="shared" si="19"/>
        <v xml:space="preserve"> </v>
      </c>
      <c r="M238" s="138">
        <f t="shared" si="20"/>
        <v>0</v>
      </c>
      <c r="N238" s="22"/>
    </row>
    <row r="239" spans="1:14" ht="14.15" customHeight="1">
      <c r="A239" s="22"/>
      <c r="B239" s="145"/>
      <c r="C239" s="128" t="s">
        <v>282</v>
      </c>
      <c r="D239" s="141"/>
      <c r="E239" s="142"/>
      <c r="F239" s="131" t="str">
        <f t="shared" si="15"/>
        <v xml:space="preserve"> </v>
      </c>
      <c r="G239" s="132"/>
      <c r="H239" s="133" t="str">
        <f t="shared" si="16"/>
        <v xml:space="preserve"> </v>
      </c>
      <c r="I239" s="134" t="str">
        <f t="shared" si="17"/>
        <v xml:space="preserve"> </v>
      </c>
      <c r="J239" s="135" t="str">
        <f t="shared" si="21"/>
        <v xml:space="preserve"> </v>
      </c>
      <c r="K239" s="136" t="str">
        <f t="shared" si="18"/>
        <v xml:space="preserve"> </v>
      </c>
      <c r="L239" s="140" t="str">
        <f t="shared" si="19"/>
        <v xml:space="preserve"> </v>
      </c>
      <c r="M239" s="138">
        <f t="shared" si="20"/>
        <v>0</v>
      </c>
      <c r="N239" s="22"/>
    </row>
    <row r="240" spans="1:14" ht="14.15" customHeight="1">
      <c r="A240" s="22"/>
      <c r="B240" s="145"/>
      <c r="C240" s="128" t="s">
        <v>283</v>
      </c>
      <c r="D240" s="141"/>
      <c r="E240" s="130"/>
      <c r="F240" s="131" t="str">
        <f t="shared" si="15"/>
        <v xml:space="preserve"> </v>
      </c>
      <c r="G240" s="132"/>
      <c r="H240" s="133" t="str">
        <f t="shared" si="16"/>
        <v xml:space="preserve"> </v>
      </c>
      <c r="I240" s="134" t="str">
        <f t="shared" si="17"/>
        <v xml:space="preserve"> </v>
      </c>
      <c r="J240" s="135" t="str">
        <f t="shared" si="21"/>
        <v xml:space="preserve"> </v>
      </c>
      <c r="K240" s="136" t="str">
        <f t="shared" si="18"/>
        <v xml:space="preserve"> </v>
      </c>
      <c r="L240" s="140" t="str">
        <f t="shared" si="19"/>
        <v xml:space="preserve"> </v>
      </c>
      <c r="M240" s="138">
        <f t="shared" si="20"/>
        <v>0</v>
      </c>
      <c r="N240" s="22"/>
    </row>
    <row r="241" spans="1:14" ht="14.15" customHeight="1">
      <c r="A241" s="22"/>
      <c r="B241" s="145"/>
      <c r="C241" s="128" t="s">
        <v>284</v>
      </c>
      <c r="D241" s="129"/>
      <c r="E241" s="130"/>
      <c r="F241" s="131" t="str">
        <f t="shared" si="15"/>
        <v xml:space="preserve"> </v>
      </c>
      <c r="G241" s="132"/>
      <c r="H241" s="133" t="str">
        <f t="shared" si="16"/>
        <v xml:space="preserve"> </v>
      </c>
      <c r="I241" s="134" t="str">
        <f t="shared" si="17"/>
        <v xml:space="preserve"> </v>
      </c>
      <c r="J241" s="135" t="str">
        <f t="shared" si="21"/>
        <v xml:space="preserve"> </v>
      </c>
      <c r="K241" s="136" t="str">
        <f t="shared" si="18"/>
        <v xml:space="preserve"> </v>
      </c>
      <c r="L241" s="140" t="str">
        <f t="shared" si="19"/>
        <v xml:space="preserve"> </v>
      </c>
      <c r="M241" s="138">
        <f t="shared" si="20"/>
        <v>0</v>
      </c>
      <c r="N241" s="22"/>
    </row>
    <row r="242" spans="1:14" ht="14.15" customHeight="1">
      <c r="A242" s="22"/>
      <c r="B242" s="1376" t="str">
        <f>IF(ISBLANK(H7)," ",H7)</f>
        <v xml:space="preserve"> </v>
      </c>
      <c r="C242" s="128" t="s">
        <v>285</v>
      </c>
      <c r="D242" s="129"/>
      <c r="E242" s="130"/>
      <c r="F242" s="131" t="str">
        <f t="shared" si="15"/>
        <v xml:space="preserve"> </v>
      </c>
      <c r="G242" s="132"/>
      <c r="H242" s="133" t="str">
        <f t="shared" si="16"/>
        <v xml:space="preserve"> </v>
      </c>
      <c r="I242" s="134" t="str">
        <f t="shared" si="17"/>
        <v xml:space="preserve"> </v>
      </c>
      <c r="J242" s="135" t="str">
        <f t="shared" si="21"/>
        <v xml:space="preserve"> </v>
      </c>
      <c r="K242" s="136" t="str">
        <f t="shared" si="18"/>
        <v xml:space="preserve"> </v>
      </c>
      <c r="L242" s="140" t="str">
        <f t="shared" si="19"/>
        <v xml:space="preserve"> </v>
      </c>
      <c r="M242" s="138">
        <f t="shared" si="20"/>
        <v>0</v>
      </c>
      <c r="N242" s="22"/>
    </row>
    <row r="243" spans="1:14" ht="14.15" customHeight="1">
      <c r="A243" s="22"/>
      <c r="B243" s="1376"/>
      <c r="C243" s="128" t="s">
        <v>286</v>
      </c>
      <c r="D243" s="141"/>
      <c r="E243" s="142"/>
      <c r="F243" s="131" t="str">
        <f t="shared" si="15"/>
        <v xml:space="preserve"> </v>
      </c>
      <c r="G243" s="132"/>
      <c r="H243" s="133" t="str">
        <f t="shared" si="16"/>
        <v xml:space="preserve"> </v>
      </c>
      <c r="I243" s="134" t="str">
        <f t="shared" si="17"/>
        <v xml:space="preserve"> </v>
      </c>
      <c r="J243" s="135" t="str">
        <f t="shared" si="21"/>
        <v xml:space="preserve"> </v>
      </c>
      <c r="K243" s="136" t="str">
        <f t="shared" si="18"/>
        <v xml:space="preserve"> </v>
      </c>
      <c r="L243" s="140" t="str">
        <f t="shared" si="19"/>
        <v xml:space="preserve"> </v>
      </c>
      <c r="M243" s="138">
        <f t="shared" si="20"/>
        <v>0</v>
      </c>
      <c r="N243" s="22"/>
    </row>
    <row r="244" spans="1:14" ht="14.15" customHeight="1">
      <c r="A244" s="22"/>
      <c r="B244" s="1376"/>
      <c r="C244" s="128" t="s">
        <v>287</v>
      </c>
      <c r="D244" s="141"/>
      <c r="E244" s="142"/>
      <c r="F244" s="131" t="str">
        <f t="shared" ref="F244:F307" si="22">IF(AND(NOT(ISBLANK(D244)),NOT(ISBLANK(E244)),NOT(ISBLANK(D243)),NOT(ISBLANK(E243))),24-D243-(E243/60)+D244+(E244/60)," ")</f>
        <v xml:space="preserve"> </v>
      </c>
      <c r="G244" s="132"/>
      <c r="H244" s="133" t="str">
        <f t="shared" ref="H244:H307" si="23">IF(AND(NOT(ISBLANK(D244)),NOT(ISBLANK(E244)),G244&gt;0),G244/F244*24," ")</f>
        <v xml:space="preserve"> </v>
      </c>
      <c r="I244" s="134" t="str">
        <f t="shared" ref="I244:I307" si="24">IF(OR(ISBLANK(G244),M244=0,H244&lt;0.8*M244)," ",H244)</f>
        <v xml:space="preserve"> </v>
      </c>
      <c r="J244" s="135" t="str">
        <f t="shared" si="21"/>
        <v xml:space="preserve"> </v>
      </c>
      <c r="K244" s="136" t="str">
        <f t="shared" ref="K244:K307" si="25">IF(J244=" "," ",J244*1.2)</f>
        <v xml:space="preserve"> </v>
      </c>
      <c r="L244" s="140" t="str">
        <f t="shared" ref="L244:L307" si="26">IF(I244&lt;=K244,I244," ")</f>
        <v xml:space="preserve"> </v>
      </c>
      <c r="M244" s="138">
        <f t="shared" ref="M244:M307" si="27">IF(AND(ISBLANK($I$20),ISBLANK($I$23),ISBLANK($I$26),ISBLANK($I$31),ISBLANK($I$38)),0,IF(SUM($I$20*(100-$I$21)/100,$I$23*(100-$I$24)/100,$I$26,$I$31)&gt;0,($I$20*(100-$I$21)/100+$I$23*(100-$I$24)/100+$I$26+$I$31)/365,$I$38/365))</f>
        <v>0</v>
      </c>
      <c r="N244" s="22"/>
    </row>
    <row r="245" spans="1:14" ht="14.15" customHeight="1">
      <c r="A245" s="22"/>
      <c r="B245" s="1376"/>
      <c r="C245" s="128" t="s">
        <v>288</v>
      </c>
      <c r="D245" s="141"/>
      <c r="E245" s="142"/>
      <c r="F245" s="131" t="str">
        <f t="shared" si="22"/>
        <v xml:space="preserve"> </v>
      </c>
      <c r="G245" s="132"/>
      <c r="H245" s="133" t="str">
        <f t="shared" si="23"/>
        <v xml:space="preserve"> </v>
      </c>
      <c r="I245" s="134" t="str">
        <f t="shared" si="24"/>
        <v xml:space="preserve"> </v>
      </c>
      <c r="J245" s="135" t="str">
        <f t="shared" si="21"/>
        <v xml:space="preserve"> </v>
      </c>
      <c r="K245" s="136" t="str">
        <f t="shared" si="25"/>
        <v xml:space="preserve"> </v>
      </c>
      <c r="L245" s="140" t="str">
        <f t="shared" si="26"/>
        <v xml:space="preserve"> </v>
      </c>
      <c r="M245" s="138">
        <f t="shared" si="27"/>
        <v>0</v>
      </c>
      <c r="N245" s="22"/>
    </row>
    <row r="246" spans="1:14" ht="14.15" customHeight="1">
      <c r="A246" s="22"/>
      <c r="B246" s="1375" t="s">
        <v>289</v>
      </c>
      <c r="C246" s="128" t="s">
        <v>290</v>
      </c>
      <c r="D246" s="141"/>
      <c r="E246" s="142"/>
      <c r="F246" s="131" t="str">
        <f t="shared" si="22"/>
        <v xml:space="preserve"> </v>
      </c>
      <c r="G246" s="132"/>
      <c r="H246" s="133" t="str">
        <f t="shared" si="23"/>
        <v xml:space="preserve"> </v>
      </c>
      <c r="I246" s="134" t="str">
        <f t="shared" si="24"/>
        <v xml:space="preserve"> </v>
      </c>
      <c r="J246" s="135" t="str">
        <f t="shared" si="21"/>
        <v xml:space="preserve"> </v>
      </c>
      <c r="K246" s="136" t="str">
        <f t="shared" si="25"/>
        <v xml:space="preserve"> </v>
      </c>
      <c r="L246" s="140" t="str">
        <f t="shared" si="26"/>
        <v xml:space="preserve"> </v>
      </c>
      <c r="M246" s="138">
        <f t="shared" si="27"/>
        <v>0</v>
      </c>
      <c r="N246" s="22"/>
    </row>
    <row r="247" spans="1:14" ht="14.15" customHeight="1">
      <c r="A247" s="22"/>
      <c r="B247" s="1375"/>
      <c r="C247" s="128" t="s">
        <v>291</v>
      </c>
      <c r="D247" s="141"/>
      <c r="E247" s="142"/>
      <c r="F247" s="131" t="str">
        <f t="shared" si="22"/>
        <v xml:space="preserve"> </v>
      </c>
      <c r="G247" s="132"/>
      <c r="H247" s="133" t="str">
        <f t="shared" si="23"/>
        <v xml:space="preserve"> </v>
      </c>
      <c r="I247" s="134" t="str">
        <f t="shared" si="24"/>
        <v xml:space="preserve"> </v>
      </c>
      <c r="J247" s="135" t="str">
        <f t="shared" si="21"/>
        <v xml:space="preserve"> </v>
      </c>
      <c r="K247" s="136" t="str">
        <f t="shared" si="25"/>
        <v xml:space="preserve"> </v>
      </c>
      <c r="L247" s="140" t="str">
        <f t="shared" si="26"/>
        <v xml:space="preserve"> </v>
      </c>
      <c r="M247" s="138">
        <f t="shared" si="27"/>
        <v>0</v>
      </c>
      <c r="N247" s="22"/>
    </row>
    <row r="248" spans="1:14" ht="14.15" customHeight="1">
      <c r="A248" s="22"/>
      <c r="B248" s="1375"/>
      <c r="C248" s="128" t="s">
        <v>292</v>
      </c>
      <c r="D248" s="141"/>
      <c r="E248" s="142"/>
      <c r="F248" s="131" t="str">
        <f t="shared" si="22"/>
        <v xml:space="preserve"> </v>
      </c>
      <c r="G248" s="132"/>
      <c r="H248" s="133" t="str">
        <f t="shared" si="23"/>
        <v xml:space="preserve"> </v>
      </c>
      <c r="I248" s="134" t="str">
        <f t="shared" si="24"/>
        <v xml:space="preserve"> </v>
      </c>
      <c r="J248" s="135" t="str">
        <f t="shared" si="21"/>
        <v xml:space="preserve"> </v>
      </c>
      <c r="K248" s="136" t="str">
        <f t="shared" si="25"/>
        <v xml:space="preserve"> </v>
      </c>
      <c r="L248" s="140" t="str">
        <f t="shared" si="26"/>
        <v xml:space="preserve"> </v>
      </c>
      <c r="M248" s="138">
        <f t="shared" si="27"/>
        <v>0</v>
      </c>
      <c r="N248" s="22"/>
    </row>
    <row r="249" spans="1:14" ht="14.15" customHeight="1">
      <c r="A249" s="22"/>
      <c r="B249" s="1375"/>
      <c r="C249" s="128" t="s">
        <v>293</v>
      </c>
      <c r="D249" s="141"/>
      <c r="E249" s="142"/>
      <c r="F249" s="131" t="str">
        <f t="shared" si="22"/>
        <v xml:space="preserve"> </v>
      </c>
      <c r="G249" s="132"/>
      <c r="H249" s="133" t="str">
        <f t="shared" si="23"/>
        <v xml:space="preserve"> </v>
      </c>
      <c r="I249" s="134" t="str">
        <f t="shared" si="24"/>
        <v xml:space="preserve"> </v>
      </c>
      <c r="J249" s="135" t="str">
        <f t="shared" si="21"/>
        <v xml:space="preserve"> </v>
      </c>
      <c r="K249" s="136" t="str">
        <f t="shared" si="25"/>
        <v xml:space="preserve"> </v>
      </c>
      <c r="L249" s="140" t="str">
        <f t="shared" si="26"/>
        <v xml:space="preserve"> </v>
      </c>
      <c r="M249" s="138">
        <f t="shared" si="27"/>
        <v>0</v>
      </c>
      <c r="N249" s="22"/>
    </row>
    <row r="250" spans="1:14" ht="14.15" customHeight="1">
      <c r="A250" s="22"/>
      <c r="B250" s="1375"/>
      <c r="C250" s="128" t="s">
        <v>294</v>
      </c>
      <c r="D250" s="141"/>
      <c r="E250" s="142"/>
      <c r="F250" s="131" t="str">
        <f t="shared" si="22"/>
        <v xml:space="preserve"> </v>
      </c>
      <c r="G250" s="132"/>
      <c r="H250" s="133" t="str">
        <f t="shared" si="23"/>
        <v xml:space="preserve"> </v>
      </c>
      <c r="I250" s="134" t="str">
        <f t="shared" si="24"/>
        <v xml:space="preserve"> </v>
      </c>
      <c r="J250" s="135" t="str">
        <f t="shared" si="21"/>
        <v xml:space="preserve"> </v>
      </c>
      <c r="K250" s="136" t="str">
        <f t="shared" si="25"/>
        <v xml:space="preserve"> </v>
      </c>
      <c r="L250" s="140" t="str">
        <f t="shared" si="26"/>
        <v xml:space="preserve"> </v>
      </c>
      <c r="M250" s="138">
        <f t="shared" si="27"/>
        <v>0</v>
      </c>
      <c r="N250" s="22"/>
    </row>
    <row r="251" spans="1:14" ht="14.15" customHeight="1">
      <c r="A251" s="22"/>
      <c r="B251" s="145"/>
      <c r="C251" s="128" t="s">
        <v>295</v>
      </c>
      <c r="D251" s="141"/>
      <c r="E251" s="142"/>
      <c r="F251" s="131" t="str">
        <f t="shared" si="22"/>
        <v xml:space="preserve"> </v>
      </c>
      <c r="G251" s="132"/>
      <c r="H251" s="133" t="str">
        <f t="shared" si="23"/>
        <v xml:space="preserve"> </v>
      </c>
      <c r="I251" s="134" t="str">
        <f t="shared" si="24"/>
        <v xml:space="preserve"> </v>
      </c>
      <c r="J251" s="135" t="str">
        <f t="shared" si="21"/>
        <v xml:space="preserve"> </v>
      </c>
      <c r="K251" s="136" t="str">
        <f t="shared" si="25"/>
        <v xml:space="preserve"> </v>
      </c>
      <c r="L251" s="140" t="str">
        <f t="shared" si="26"/>
        <v xml:space="preserve"> </v>
      </c>
      <c r="M251" s="138">
        <f t="shared" si="27"/>
        <v>0</v>
      </c>
      <c r="N251" s="22"/>
    </row>
    <row r="252" spans="1:14" ht="14.15" customHeight="1">
      <c r="A252" s="22"/>
      <c r="B252" s="145"/>
      <c r="C252" s="128" t="s">
        <v>296</v>
      </c>
      <c r="D252" s="141"/>
      <c r="E252" s="142"/>
      <c r="F252" s="131" t="str">
        <f t="shared" si="22"/>
        <v xml:space="preserve"> </v>
      </c>
      <c r="G252" s="132"/>
      <c r="H252" s="133" t="str">
        <f t="shared" si="23"/>
        <v xml:space="preserve"> </v>
      </c>
      <c r="I252" s="134" t="str">
        <f t="shared" si="24"/>
        <v xml:space="preserve"> </v>
      </c>
      <c r="J252" s="135" t="str">
        <f t="shared" si="21"/>
        <v xml:space="preserve"> </v>
      </c>
      <c r="K252" s="136" t="str">
        <f t="shared" si="25"/>
        <v xml:space="preserve"> </v>
      </c>
      <c r="L252" s="140" t="str">
        <f t="shared" si="26"/>
        <v xml:space="preserve"> </v>
      </c>
      <c r="M252" s="138">
        <f t="shared" si="27"/>
        <v>0</v>
      </c>
      <c r="N252" s="22"/>
    </row>
    <row r="253" spans="1:14" ht="14.15" customHeight="1">
      <c r="A253" s="22"/>
      <c r="B253" s="145"/>
      <c r="C253" s="128" t="s">
        <v>297</v>
      </c>
      <c r="D253" s="141"/>
      <c r="E253" s="142"/>
      <c r="F253" s="131" t="str">
        <f t="shared" si="22"/>
        <v xml:space="preserve"> </v>
      </c>
      <c r="G253" s="132"/>
      <c r="H253" s="133" t="str">
        <f t="shared" si="23"/>
        <v xml:space="preserve"> </v>
      </c>
      <c r="I253" s="134" t="str">
        <f t="shared" si="24"/>
        <v xml:space="preserve"> </v>
      </c>
      <c r="J253" s="135" t="str">
        <f t="shared" si="21"/>
        <v xml:space="preserve"> </v>
      </c>
      <c r="K253" s="136" t="str">
        <f t="shared" si="25"/>
        <v xml:space="preserve"> </v>
      </c>
      <c r="L253" s="140" t="str">
        <f t="shared" si="26"/>
        <v xml:space="preserve"> </v>
      </c>
      <c r="M253" s="138">
        <f t="shared" si="27"/>
        <v>0</v>
      </c>
      <c r="N253" s="22"/>
    </row>
    <row r="254" spans="1:14" ht="14.15" customHeight="1">
      <c r="A254" s="22"/>
      <c r="B254" s="145"/>
      <c r="C254" s="128" t="s">
        <v>298</v>
      </c>
      <c r="D254" s="141"/>
      <c r="E254" s="142"/>
      <c r="F254" s="131" t="str">
        <f t="shared" si="22"/>
        <v xml:space="preserve"> </v>
      </c>
      <c r="G254" s="132"/>
      <c r="H254" s="133" t="str">
        <f t="shared" si="23"/>
        <v xml:space="preserve"> </v>
      </c>
      <c r="I254" s="134" t="str">
        <f t="shared" si="24"/>
        <v xml:space="preserve"> </v>
      </c>
      <c r="J254" s="135" t="str">
        <f t="shared" si="21"/>
        <v xml:space="preserve"> </v>
      </c>
      <c r="K254" s="136" t="str">
        <f t="shared" si="25"/>
        <v xml:space="preserve"> </v>
      </c>
      <c r="L254" s="140" t="str">
        <f t="shared" si="26"/>
        <v xml:space="preserve"> </v>
      </c>
      <c r="M254" s="138">
        <f t="shared" si="27"/>
        <v>0</v>
      </c>
      <c r="N254" s="22"/>
    </row>
    <row r="255" spans="1:14" ht="14.15" customHeight="1">
      <c r="A255" s="22"/>
      <c r="B255" s="145"/>
      <c r="C255" s="128" t="s">
        <v>299</v>
      </c>
      <c r="D255" s="141"/>
      <c r="E255" s="142"/>
      <c r="F255" s="131" t="str">
        <f t="shared" si="22"/>
        <v xml:space="preserve"> </v>
      </c>
      <c r="G255" s="132"/>
      <c r="H255" s="133" t="str">
        <f t="shared" si="23"/>
        <v xml:space="preserve"> </v>
      </c>
      <c r="I255" s="134" t="str">
        <f t="shared" si="24"/>
        <v xml:space="preserve"> </v>
      </c>
      <c r="J255" s="135" t="str">
        <f t="shared" ref="J255:J318" si="28">IF(MIN(I245:I265)=0," ",MIN(I245:I265))</f>
        <v xml:space="preserve"> </v>
      </c>
      <c r="K255" s="136" t="str">
        <f t="shared" si="25"/>
        <v xml:space="preserve"> </v>
      </c>
      <c r="L255" s="140" t="str">
        <f t="shared" si="26"/>
        <v xml:space="preserve"> </v>
      </c>
      <c r="M255" s="138">
        <f t="shared" si="27"/>
        <v>0</v>
      </c>
      <c r="N255" s="22"/>
    </row>
    <row r="256" spans="1:14" ht="14.15" customHeight="1">
      <c r="A256" s="22"/>
      <c r="B256" s="145"/>
      <c r="C256" s="128" t="s">
        <v>300</v>
      </c>
      <c r="D256" s="141"/>
      <c r="E256" s="142"/>
      <c r="F256" s="131" t="str">
        <f t="shared" si="22"/>
        <v xml:space="preserve"> </v>
      </c>
      <c r="G256" s="132"/>
      <c r="H256" s="133" t="str">
        <f t="shared" si="23"/>
        <v xml:space="preserve"> </v>
      </c>
      <c r="I256" s="134" t="str">
        <f t="shared" si="24"/>
        <v xml:space="preserve"> </v>
      </c>
      <c r="J256" s="135" t="str">
        <f t="shared" si="28"/>
        <v xml:space="preserve"> </v>
      </c>
      <c r="K256" s="136" t="str">
        <f t="shared" si="25"/>
        <v xml:space="preserve"> </v>
      </c>
      <c r="L256" s="140" t="str">
        <f t="shared" si="26"/>
        <v xml:space="preserve"> </v>
      </c>
      <c r="M256" s="138">
        <f t="shared" si="27"/>
        <v>0</v>
      </c>
      <c r="N256" s="22"/>
    </row>
    <row r="257" spans="1:14" ht="14.15" customHeight="1">
      <c r="A257" s="22"/>
      <c r="B257" s="145"/>
      <c r="C257" s="128" t="s">
        <v>301</v>
      </c>
      <c r="D257" s="141"/>
      <c r="E257" s="142"/>
      <c r="F257" s="131" t="str">
        <f t="shared" si="22"/>
        <v xml:space="preserve"> </v>
      </c>
      <c r="G257" s="132"/>
      <c r="H257" s="133" t="str">
        <f t="shared" si="23"/>
        <v xml:space="preserve"> </v>
      </c>
      <c r="I257" s="134" t="str">
        <f t="shared" si="24"/>
        <v xml:space="preserve"> </v>
      </c>
      <c r="J257" s="135" t="str">
        <f t="shared" si="28"/>
        <v xml:space="preserve"> </v>
      </c>
      <c r="K257" s="136" t="str">
        <f t="shared" si="25"/>
        <v xml:space="preserve"> </v>
      </c>
      <c r="L257" s="140" t="str">
        <f t="shared" si="26"/>
        <v xml:space="preserve"> </v>
      </c>
      <c r="M257" s="138">
        <f t="shared" si="27"/>
        <v>0</v>
      </c>
      <c r="N257" s="22"/>
    </row>
    <row r="258" spans="1:14" ht="14.15" customHeight="1">
      <c r="A258" s="22"/>
      <c r="B258" s="145"/>
      <c r="C258" s="128" t="s">
        <v>302</v>
      </c>
      <c r="D258" s="141"/>
      <c r="E258" s="142"/>
      <c r="F258" s="131" t="str">
        <f t="shared" si="22"/>
        <v xml:space="preserve"> </v>
      </c>
      <c r="G258" s="132"/>
      <c r="H258" s="133" t="str">
        <f t="shared" si="23"/>
        <v xml:space="preserve"> </v>
      </c>
      <c r="I258" s="134" t="str">
        <f t="shared" si="24"/>
        <v xml:space="preserve"> </v>
      </c>
      <c r="J258" s="135" t="str">
        <f t="shared" si="28"/>
        <v xml:space="preserve"> </v>
      </c>
      <c r="K258" s="136" t="str">
        <f t="shared" si="25"/>
        <v xml:space="preserve"> </v>
      </c>
      <c r="L258" s="140" t="str">
        <f t="shared" si="26"/>
        <v xml:space="preserve"> </v>
      </c>
      <c r="M258" s="138">
        <f t="shared" si="27"/>
        <v>0</v>
      </c>
      <c r="N258" s="22"/>
    </row>
    <row r="259" spans="1:14" ht="14.15" customHeight="1">
      <c r="A259" s="22"/>
      <c r="B259" s="145"/>
      <c r="C259" s="128" t="s">
        <v>303</v>
      </c>
      <c r="D259" s="141"/>
      <c r="E259" s="142"/>
      <c r="F259" s="131" t="str">
        <f t="shared" si="22"/>
        <v xml:space="preserve"> </v>
      </c>
      <c r="G259" s="132"/>
      <c r="H259" s="133" t="str">
        <f t="shared" si="23"/>
        <v xml:space="preserve"> </v>
      </c>
      <c r="I259" s="134" t="str">
        <f t="shared" si="24"/>
        <v xml:space="preserve"> </v>
      </c>
      <c r="J259" s="135" t="str">
        <f t="shared" si="28"/>
        <v xml:space="preserve"> </v>
      </c>
      <c r="K259" s="136" t="str">
        <f t="shared" si="25"/>
        <v xml:space="preserve"> </v>
      </c>
      <c r="L259" s="140" t="str">
        <f t="shared" si="26"/>
        <v xml:space="preserve"> </v>
      </c>
      <c r="M259" s="138">
        <f t="shared" si="27"/>
        <v>0</v>
      </c>
      <c r="N259" s="22"/>
    </row>
    <row r="260" spans="1:14" ht="14.15" customHeight="1">
      <c r="A260" s="22"/>
      <c r="B260" s="145"/>
      <c r="C260" s="128" t="s">
        <v>304</v>
      </c>
      <c r="D260" s="141"/>
      <c r="E260" s="142"/>
      <c r="F260" s="131" t="str">
        <f t="shared" si="22"/>
        <v xml:space="preserve"> </v>
      </c>
      <c r="G260" s="132"/>
      <c r="H260" s="133" t="str">
        <f t="shared" si="23"/>
        <v xml:space="preserve"> </v>
      </c>
      <c r="I260" s="134" t="str">
        <f t="shared" si="24"/>
        <v xml:space="preserve"> </v>
      </c>
      <c r="J260" s="135" t="str">
        <f t="shared" si="28"/>
        <v xml:space="preserve"> </v>
      </c>
      <c r="K260" s="136" t="str">
        <f t="shared" si="25"/>
        <v xml:space="preserve"> </v>
      </c>
      <c r="L260" s="140" t="str">
        <f t="shared" si="26"/>
        <v xml:space="preserve"> </v>
      </c>
      <c r="M260" s="138">
        <f t="shared" si="27"/>
        <v>0</v>
      </c>
      <c r="N260" s="22"/>
    </row>
    <row r="261" spans="1:14" ht="14.15" customHeight="1">
      <c r="A261" s="22"/>
      <c r="B261" s="145"/>
      <c r="C261" s="128" t="s">
        <v>305</v>
      </c>
      <c r="D261" s="141"/>
      <c r="E261" s="142"/>
      <c r="F261" s="131" t="str">
        <f t="shared" si="22"/>
        <v xml:space="preserve"> </v>
      </c>
      <c r="G261" s="132"/>
      <c r="H261" s="133" t="str">
        <f t="shared" si="23"/>
        <v xml:space="preserve"> </v>
      </c>
      <c r="I261" s="134" t="str">
        <f t="shared" si="24"/>
        <v xml:space="preserve"> </v>
      </c>
      <c r="J261" s="135" t="str">
        <f t="shared" si="28"/>
        <v xml:space="preserve"> </v>
      </c>
      <c r="K261" s="136" t="str">
        <f t="shared" si="25"/>
        <v xml:space="preserve"> </v>
      </c>
      <c r="L261" s="140" t="str">
        <f t="shared" si="26"/>
        <v xml:space="preserve"> </v>
      </c>
      <c r="M261" s="138">
        <f t="shared" si="27"/>
        <v>0</v>
      </c>
      <c r="N261" s="22"/>
    </row>
    <row r="262" spans="1:14" ht="14.15" customHeight="1">
      <c r="A262" s="22"/>
      <c r="B262" s="145"/>
      <c r="C262" s="128" t="s">
        <v>306</v>
      </c>
      <c r="D262" s="141"/>
      <c r="E262" s="142"/>
      <c r="F262" s="131" t="str">
        <f t="shared" si="22"/>
        <v xml:space="preserve"> </v>
      </c>
      <c r="G262" s="132"/>
      <c r="H262" s="133" t="str">
        <f t="shared" si="23"/>
        <v xml:space="preserve"> </v>
      </c>
      <c r="I262" s="134" t="str">
        <f t="shared" si="24"/>
        <v xml:space="preserve"> </v>
      </c>
      <c r="J262" s="135" t="str">
        <f t="shared" si="28"/>
        <v xml:space="preserve"> </v>
      </c>
      <c r="K262" s="136" t="str">
        <f t="shared" si="25"/>
        <v xml:space="preserve"> </v>
      </c>
      <c r="L262" s="140" t="str">
        <f t="shared" si="26"/>
        <v xml:space="preserve"> </v>
      </c>
      <c r="M262" s="138">
        <f t="shared" si="27"/>
        <v>0</v>
      </c>
      <c r="N262" s="22"/>
    </row>
    <row r="263" spans="1:14" ht="14.15" customHeight="1">
      <c r="A263" s="22"/>
      <c r="B263" s="146"/>
      <c r="C263" s="128" t="s">
        <v>307</v>
      </c>
      <c r="D263" s="141"/>
      <c r="E263" s="142"/>
      <c r="F263" s="131" t="str">
        <f t="shared" si="22"/>
        <v xml:space="preserve"> </v>
      </c>
      <c r="G263" s="132"/>
      <c r="H263" s="133" t="str">
        <f t="shared" si="23"/>
        <v xml:space="preserve"> </v>
      </c>
      <c r="I263" s="134" t="str">
        <f t="shared" si="24"/>
        <v xml:space="preserve"> </v>
      </c>
      <c r="J263" s="135" t="str">
        <f t="shared" si="28"/>
        <v xml:space="preserve"> </v>
      </c>
      <c r="K263" s="136" t="str">
        <f t="shared" si="25"/>
        <v xml:space="preserve"> </v>
      </c>
      <c r="L263" s="140" t="str">
        <f t="shared" si="26"/>
        <v xml:space="preserve"> </v>
      </c>
      <c r="M263" s="138">
        <f t="shared" si="27"/>
        <v>0</v>
      </c>
      <c r="N263" s="22"/>
    </row>
    <row r="264" spans="1:14" ht="14.15" customHeight="1">
      <c r="A264" s="22"/>
      <c r="B264" s="147"/>
      <c r="C264" s="128" t="s">
        <v>308</v>
      </c>
      <c r="D264" s="141"/>
      <c r="E264" s="142"/>
      <c r="F264" s="131" t="str">
        <f t="shared" si="22"/>
        <v xml:space="preserve"> </v>
      </c>
      <c r="G264" s="132"/>
      <c r="H264" s="133" t="str">
        <f t="shared" si="23"/>
        <v xml:space="preserve"> </v>
      </c>
      <c r="I264" s="134" t="str">
        <f t="shared" si="24"/>
        <v xml:space="preserve"> </v>
      </c>
      <c r="J264" s="135" t="str">
        <f t="shared" si="28"/>
        <v xml:space="preserve"> </v>
      </c>
      <c r="K264" s="136" t="str">
        <f t="shared" si="25"/>
        <v xml:space="preserve"> </v>
      </c>
      <c r="L264" s="140" t="str">
        <f t="shared" si="26"/>
        <v xml:space="preserve"> </v>
      </c>
      <c r="M264" s="138">
        <f t="shared" si="27"/>
        <v>0</v>
      </c>
      <c r="N264" s="22"/>
    </row>
    <row r="265" spans="1:14" ht="14.15" customHeight="1">
      <c r="A265" s="22"/>
      <c r="B265" s="148"/>
      <c r="C265" s="128" t="s">
        <v>309</v>
      </c>
      <c r="D265" s="141"/>
      <c r="E265" s="142"/>
      <c r="F265" s="131" t="str">
        <f t="shared" si="22"/>
        <v xml:space="preserve"> </v>
      </c>
      <c r="G265" s="132"/>
      <c r="H265" s="133" t="str">
        <f t="shared" si="23"/>
        <v xml:space="preserve"> </v>
      </c>
      <c r="I265" s="134" t="str">
        <f t="shared" si="24"/>
        <v xml:space="preserve"> </v>
      </c>
      <c r="J265" s="135" t="str">
        <f t="shared" si="28"/>
        <v xml:space="preserve"> </v>
      </c>
      <c r="K265" s="136" t="str">
        <f t="shared" si="25"/>
        <v xml:space="preserve"> </v>
      </c>
      <c r="L265" s="140" t="str">
        <f t="shared" si="26"/>
        <v xml:space="preserve"> </v>
      </c>
      <c r="M265" s="138">
        <f t="shared" si="27"/>
        <v>0</v>
      </c>
      <c r="N265" s="22"/>
    </row>
    <row r="266" spans="1:14" ht="14.15" customHeight="1">
      <c r="A266" s="22"/>
      <c r="B266" s="148"/>
      <c r="C266" s="128" t="s">
        <v>310</v>
      </c>
      <c r="D266" s="141"/>
      <c r="E266" s="142"/>
      <c r="F266" s="131" t="str">
        <f t="shared" si="22"/>
        <v xml:space="preserve"> </v>
      </c>
      <c r="G266" s="132"/>
      <c r="H266" s="133" t="str">
        <f t="shared" si="23"/>
        <v xml:space="preserve"> </v>
      </c>
      <c r="I266" s="134" t="str">
        <f t="shared" si="24"/>
        <v xml:space="preserve"> </v>
      </c>
      <c r="J266" s="135" t="str">
        <f t="shared" si="28"/>
        <v xml:space="preserve"> </v>
      </c>
      <c r="K266" s="136" t="str">
        <f t="shared" si="25"/>
        <v xml:space="preserve"> </v>
      </c>
      <c r="L266" s="140" t="str">
        <f t="shared" si="26"/>
        <v xml:space="preserve"> </v>
      </c>
      <c r="M266" s="138">
        <f t="shared" si="27"/>
        <v>0</v>
      </c>
      <c r="N266" s="22"/>
    </row>
    <row r="267" spans="1:14" ht="14.15" customHeight="1">
      <c r="A267" s="22"/>
      <c r="B267" s="148"/>
      <c r="C267" s="128" t="s">
        <v>311</v>
      </c>
      <c r="D267" s="141"/>
      <c r="E267" s="142"/>
      <c r="F267" s="131" t="str">
        <f t="shared" si="22"/>
        <v xml:space="preserve"> </v>
      </c>
      <c r="G267" s="132"/>
      <c r="H267" s="133" t="str">
        <f t="shared" si="23"/>
        <v xml:space="preserve"> </v>
      </c>
      <c r="I267" s="134" t="str">
        <f t="shared" si="24"/>
        <v xml:space="preserve"> </v>
      </c>
      <c r="J267" s="135" t="str">
        <f t="shared" si="28"/>
        <v xml:space="preserve"> </v>
      </c>
      <c r="K267" s="136" t="str">
        <f t="shared" si="25"/>
        <v xml:space="preserve"> </v>
      </c>
      <c r="L267" s="140" t="str">
        <f t="shared" si="26"/>
        <v xml:space="preserve"> </v>
      </c>
      <c r="M267" s="138">
        <f t="shared" si="27"/>
        <v>0</v>
      </c>
      <c r="N267" s="22"/>
    </row>
    <row r="268" spans="1:14" ht="14.15" customHeight="1">
      <c r="A268" s="22"/>
      <c r="B268" s="148"/>
      <c r="C268" s="128" t="s">
        <v>312</v>
      </c>
      <c r="D268" s="141"/>
      <c r="E268" s="130"/>
      <c r="F268" s="131" t="str">
        <f t="shared" si="22"/>
        <v xml:space="preserve"> </v>
      </c>
      <c r="G268" s="132"/>
      <c r="H268" s="133" t="str">
        <f t="shared" si="23"/>
        <v xml:space="preserve"> </v>
      </c>
      <c r="I268" s="134" t="str">
        <f t="shared" si="24"/>
        <v xml:space="preserve"> </v>
      </c>
      <c r="J268" s="135" t="str">
        <f t="shared" si="28"/>
        <v xml:space="preserve"> </v>
      </c>
      <c r="K268" s="136" t="str">
        <f t="shared" si="25"/>
        <v xml:space="preserve"> </v>
      </c>
      <c r="L268" s="140" t="str">
        <f t="shared" si="26"/>
        <v xml:space="preserve"> </v>
      </c>
      <c r="M268" s="138">
        <f t="shared" si="27"/>
        <v>0</v>
      </c>
      <c r="N268" s="22"/>
    </row>
    <row r="269" spans="1:14" ht="14.15" customHeight="1">
      <c r="A269" s="22"/>
      <c r="B269" s="148"/>
      <c r="C269" s="128" t="s">
        <v>313</v>
      </c>
      <c r="D269" s="129"/>
      <c r="E269" s="130"/>
      <c r="F269" s="131" t="str">
        <f t="shared" si="22"/>
        <v xml:space="preserve"> </v>
      </c>
      <c r="G269" s="132"/>
      <c r="H269" s="133" t="str">
        <f t="shared" si="23"/>
        <v xml:space="preserve"> </v>
      </c>
      <c r="I269" s="134" t="str">
        <f t="shared" si="24"/>
        <v xml:space="preserve"> </v>
      </c>
      <c r="J269" s="135" t="str">
        <f t="shared" si="28"/>
        <v xml:space="preserve"> </v>
      </c>
      <c r="K269" s="136" t="str">
        <f t="shared" si="25"/>
        <v xml:space="preserve"> </v>
      </c>
      <c r="L269" s="140" t="str">
        <f t="shared" si="26"/>
        <v xml:space="preserve"> </v>
      </c>
      <c r="M269" s="138">
        <f t="shared" si="27"/>
        <v>0</v>
      </c>
      <c r="N269" s="22"/>
    </row>
    <row r="270" spans="1:14" ht="14.15" customHeight="1">
      <c r="A270" s="22"/>
      <c r="B270" s="148"/>
      <c r="C270" s="128" t="s">
        <v>314</v>
      </c>
      <c r="D270" s="129"/>
      <c r="E270" s="130"/>
      <c r="F270" s="131" t="str">
        <f t="shared" si="22"/>
        <v xml:space="preserve"> </v>
      </c>
      <c r="G270" s="132"/>
      <c r="H270" s="133" t="str">
        <f t="shared" si="23"/>
        <v xml:space="preserve"> </v>
      </c>
      <c r="I270" s="134" t="str">
        <f t="shared" si="24"/>
        <v xml:space="preserve"> </v>
      </c>
      <c r="J270" s="135" t="str">
        <f t="shared" si="28"/>
        <v xml:space="preserve"> </v>
      </c>
      <c r="K270" s="136" t="str">
        <f t="shared" si="25"/>
        <v xml:space="preserve"> </v>
      </c>
      <c r="L270" s="140" t="str">
        <f t="shared" si="26"/>
        <v xml:space="preserve"> </v>
      </c>
      <c r="M270" s="138">
        <f t="shared" si="27"/>
        <v>0</v>
      </c>
      <c r="N270" s="22"/>
    </row>
    <row r="271" spans="1:14" ht="14.15" customHeight="1">
      <c r="A271" s="22"/>
      <c r="B271" s="148"/>
      <c r="C271" s="128" t="s">
        <v>315</v>
      </c>
      <c r="D271" s="141"/>
      <c r="E271" s="142"/>
      <c r="F271" s="131" t="str">
        <f t="shared" si="22"/>
        <v xml:space="preserve"> </v>
      </c>
      <c r="G271" s="132"/>
      <c r="H271" s="133" t="str">
        <f t="shared" si="23"/>
        <v xml:space="preserve"> </v>
      </c>
      <c r="I271" s="134" t="str">
        <f t="shared" si="24"/>
        <v xml:space="preserve"> </v>
      </c>
      <c r="J271" s="135" t="str">
        <f t="shared" si="28"/>
        <v xml:space="preserve"> </v>
      </c>
      <c r="K271" s="136" t="str">
        <f t="shared" si="25"/>
        <v xml:space="preserve"> </v>
      </c>
      <c r="L271" s="140" t="str">
        <f t="shared" si="26"/>
        <v xml:space="preserve"> </v>
      </c>
      <c r="M271" s="138">
        <f t="shared" si="27"/>
        <v>0</v>
      </c>
      <c r="N271" s="22"/>
    </row>
    <row r="272" spans="1:14" ht="14.15" customHeight="1">
      <c r="A272" s="22"/>
      <c r="B272" s="148"/>
      <c r="C272" s="128" t="s">
        <v>316</v>
      </c>
      <c r="D272" s="141"/>
      <c r="E272" s="142"/>
      <c r="F272" s="131" t="str">
        <f t="shared" si="22"/>
        <v xml:space="preserve"> </v>
      </c>
      <c r="G272" s="132"/>
      <c r="H272" s="133" t="str">
        <f t="shared" si="23"/>
        <v xml:space="preserve"> </v>
      </c>
      <c r="I272" s="134" t="str">
        <f t="shared" si="24"/>
        <v xml:space="preserve"> </v>
      </c>
      <c r="J272" s="135" t="str">
        <f t="shared" si="28"/>
        <v xml:space="preserve"> </v>
      </c>
      <c r="K272" s="136" t="str">
        <f t="shared" si="25"/>
        <v xml:space="preserve"> </v>
      </c>
      <c r="L272" s="140" t="str">
        <f t="shared" si="26"/>
        <v xml:space="preserve"> </v>
      </c>
      <c r="M272" s="138">
        <f t="shared" si="27"/>
        <v>0</v>
      </c>
      <c r="N272" s="22"/>
    </row>
    <row r="273" spans="1:14" ht="14.15" customHeight="1">
      <c r="A273" s="22"/>
      <c r="B273" s="1376" t="str">
        <f>IF(ISBLANK(H7)," ",H7)</f>
        <v xml:space="preserve"> </v>
      </c>
      <c r="C273" s="128" t="s">
        <v>317</v>
      </c>
      <c r="D273" s="141"/>
      <c r="E273" s="142"/>
      <c r="F273" s="131" t="str">
        <f t="shared" si="22"/>
        <v xml:space="preserve"> </v>
      </c>
      <c r="G273" s="132"/>
      <c r="H273" s="133" t="str">
        <f t="shared" si="23"/>
        <v xml:space="preserve"> </v>
      </c>
      <c r="I273" s="134" t="str">
        <f t="shared" si="24"/>
        <v xml:space="preserve"> </v>
      </c>
      <c r="J273" s="135" t="str">
        <f t="shared" si="28"/>
        <v xml:space="preserve"> </v>
      </c>
      <c r="K273" s="136" t="str">
        <f t="shared" si="25"/>
        <v xml:space="preserve"> </v>
      </c>
      <c r="L273" s="140" t="str">
        <f t="shared" si="26"/>
        <v xml:space="preserve"> </v>
      </c>
      <c r="M273" s="138">
        <f t="shared" si="27"/>
        <v>0</v>
      </c>
      <c r="N273" s="22"/>
    </row>
    <row r="274" spans="1:14" ht="14.15" customHeight="1">
      <c r="A274" s="22"/>
      <c r="B274" s="1376"/>
      <c r="C274" s="128" t="s">
        <v>318</v>
      </c>
      <c r="D274" s="141"/>
      <c r="E274" s="142"/>
      <c r="F274" s="131" t="str">
        <f t="shared" si="22"/>
        <v xml:space="preserve"> </v>
      </c>
      <c r="G274" s="132"/>
      <c r="H274" s="133" t="str">
        <f t="shared" si="23"/>
        <v xml:space="preserve"> </v>
      </c>
      <c r="I274" s="134" t="str">
        <f t="shared" si="24"/>
        <v xml:space="preserve"> </v>
      </c>
      <c r="J274" s="135" t="str">
        <f t="shared" si="28"/>
        <v xml:space="preserve"> </v>
      </c>
      <c r="K274" s="136" t="str">
        <f t="shared" si="25"/>
        <v xml:space="preserve"> </v>
      </c>
      <c r="L274" s="140" t="str">
        <f t="shared" si="26"/>
        <v xml:space="preserve"> </v>
      </c>
      <c r="M274" s="138">
        <f t="shared" si="27"/>
        <v>0</v>
      </c>
      <c r="N274" s="22"/>
    </row>
    <row r="275" spans="1:14" ht="14.15" customHeight="1">
      <c r="A275" s="22"/>
      <c r="B275" s="1376"/>
      <c r="C275" s="128" t="s">
        <v>319</v>
      </c>
      <c r="D275" s="141"/>
      <c r="E275" s="142"/>
      <c r="F275" s="131" t="str">
        <f t="shared" si="22"/>
        <v xml:space="preserve"> </v>
      </c>
      <c r="G275" s="132"/>
      <c r="H275" s="133" t="str">
        <f t="shared" si="23"/>
        <v xml:space="preserve"> </v>
      </c>
      <c r="I275" s="134" t="str">
        <f t="shared" si="24"/>
        <v xml:space="preserve"> </v>
      </c>
      <c r="J275" s="135" t="str">
        <f t="shared" si="28"/>
        <v xml:space="preserve"> </v>
      </c>
      <c r="K275" s="136" t="str">
        <f t="shared" si="25"/>
        <v xml:space="preserve"> </v>
      </c>
      <c r="L275" s="140" t="str">
        <f t="shared" si="26"/>
        <v xml:space="preserve"> </v>
      </c>
      <c r="M275" s="138">
        <f t="shared" si="27"/>
        <v>0</v>
      </c>
      <c r="N275" s="22"/>
    </row>
    <row r="276" spans="1:14" ht="14.15" customHeight="1">
      <c r="A276" s="22"/>
      <c r="B276" s="1376"/>
      <c r="C276" s="128" t="s">
        <v>320</v>
      </c>
      <c r="D276" s="141"/>
      <c r="E276" s="142"/>
      <c r="F276" s="131" t="str">
        <f t="shared" si="22"/>
        <v xml:space="preserve"> </v>
      </c>
      <c r="G276" s="132"/>
      <c r="H276" s="133" t="str">
        <f t="shared" si="23"/>
        <v xml:space="preserve"> </v>
      </c>
      <c r="I276" s="134" t="str">
        <f t="shared" si="24"/>
        <v xml:space="preserve"> </v>
      </c>
      <c r="J276" s="135" t="str">
        <f t="shared" si="28"/>
        <v xml:space="preserve"> </v>
      </c>
      <c r="K276" s="136" t="str">
        <f t="shared" si="25"/>
        <v xml:space="preserve"> </v>
      </c>
      <c r="L276" s="140" t="str">
        <f t="shared" si="26"/>
        <v xml:space="preserve"> </v>
      </c>
      <c r="M276" s="138">
        <f t="shared" si="27"/>
        <v>0</v>
      </c>
      <c r="N276" s="22"/>
    </row>
    <row r="277" spans="1:14" ht="14.15" customHeight="1">
      <c r="A277" s="22"/>
      <c r="B277" s="1375" t="s">
        <v>321</v>
      </c>
      <c r="C277" s="128" t="s">
        <v>322</v>
      </c>
      <c r="D277" s="141"/>
      <c r="E277" s="142"/>
      <c r="F277" s="131" t="str">
        <f t="shared" si="22"/>
        <v xml:space="preserve"> </v>
      </c>
      <c r="G277" s="132"/>
      <c r="H277" s="133" t="str">
        <f t="shared" si="23"/>
        <v xml:space="preserve"> </v>
      </c>
      <c r="I277" s="134" t="str">
        <f t="shared" si="24"/>
        <v xml:space="preserve"> </v>
      </c>
      <c r="J277" s="135" t="str">
        <f t="shared" si="28"/>
        <v xml:space="preserve"> </v>
      </c>
      <c r="K277" s="136" t="str">
        <f t="shared" si="25"/>
        <v xml:space="preserve"> </v>
      </c>
      <c r="L277" s="140" t="str">
        <f t="shared" si="26"/>
        <v xml:space="preserve"> </v>
      </c>
      <c r="M277" s="138">
        <f t="shared" si="27"/>
        <v>0</v>
      </c>
      <c r="N277" s="22"/>
    </row>
    <row r="278" spans="1:14" ht="14.15" customHeight="1">
      <c r="A278" s="22"/>
      <c r="B278" s="1375"/>
      <c r="C278" s="128" t="s">
        <v>323</v>
      </c>
      <c r="D278" s="141"/>
      <c r="E278" s="142"/>
      <c r="F278" s="131" t="str">
        <f t="shared" si="22"/>
        <v xml:space="preserve"> </v>
      </c>
      <c r="G278" s="132"/>
      <c r="H278" s="133" t="str">
        <f t="shared" si="23"/>
        <v xml:space="preserve"> </v>
      </c>
      <c r="I278" s="134" t="str">
        <f t="shared" si="24"/>
        <v xml:space="preserve"> </v>
      </c>
      <c r="J278" s="135" t="str">
        <f t="shared" si="28"/>
        <v xml:space="preserve"> </v>
      </c>
      <c r="K278" s="136" t="str">
        <f t="shared" si="25"/>
        <v xml:space="preserve"> </v>
      </c>
      <c r="L278" s="140" t="str">
        <f t="shared" si="26"/>
        <v xml:space="preserve"> </v>
      </c>
      <c r="M278" s="138">
        <f t="shared" si="27"/>
        <v>0</v>
      </c>
      <c r="N278" s="22"/>
    </row>
    <row r="279" spans="1:14" ht="14.15" customHeight="1">
      <c r="A279" s="22"/>
      <c r="B279" s="1375"/>
      <c r="C279" s="128" t="s">
        <v>324</v>
      </c>
      <c r="D279" s="141"/>
      <c r="E279" s="142"/>
      <c r="F279" s="131" t="str">
        <f t="shared" si="22"/>
        <v xml:space="preserve"> </v>
      </c>
      <c r="G279" s="132"/>
      <c r="H279" s="133" t="str">
        <f t="shared" si="23"/>
        <v xml:space="preserve"> </v>
      </c>
      <c r="I279" s="134" t="str">
        <f t="shared" si="24"/>
        <v xml:space="preserve"> </v>
      </c>
      <c r="J279" s="135" t="str">
        <f t="shared" si="28"/>
        <v xml:space="preserve"> </v>
      </c>
      <c r="K279" s="136" t="str">
        <f t="shared" si="25"/>
        <v xml:space="preserve"> </v>
      </c>
      <c r="L279" s="140" t="str">
        <f t="shared" si="26"/>
        <v xml:space="preserve"> </v>
      </c>
      <c r="M279" s="138">
        <f t="shared" si="27"/>
        <v>0</v>
      </c>
      <c r="N279" s="22"/>
    </row>
    <row r="280" spans="1:14" ht="14.15" customHeight="1">
      <c r="A280" s="22"/>
      <c r="B280" s="1375"/>
      <c r="C280" s="128" t="s">
        <v>325</v>
      </c>
      <c r="D280" s="141"/>
      <c r="E280" s="142"/>
      <c r="F280" s="131" t="str">
        <f t="shared" si="22"/>
        <v xml:space="preserve"> </v>
      </c>
      <c r="G280" s="132"/>
      <c r="H280" s="133" t="str">
        <f t="shared" si="23"/>
        <v xml:space="preserve"> </v>
      </c>
      <c r="I280" s="134" t="str">
        <f t="shared" si="24"/>
        <v xml:space="preserve"> </v>
      </c>
      <c r="J280" s="135" t="str">
        <f t="shared" si="28"/>
        <v xml:space="preserve"> </v>
      </c>
      <c r="K280" s="136" t="str">
        <f t="shared" si="25"/>
        <v xml:space="preserve"> </v>
      </c>
      <c r="L280" s="140" t="str">
        <f t="shared" si="26"/>
        <v xml:space="preserve"> </v>
      </c>
      <c r="M280" s="138">
        <f t="shared" si="27"/>
        <v>0</v>
      </c>
      <c r="N280" s="22"/>
    </row>
    <row r="281" spans="1:14" ht="14.15" customHeight="1">
      <c r="A281" s="22"/>
      <c r="B281" s="1375"/>
      <c r="C281" s="128" t="s">
        <v>326</v>
      </c>
      <c r="D281" s="141"/>
      <c r="E281" s="142"/>
      <c r="F281" s="131" t="str">
        <f t="shared" si="22"/>
        <v xml:space="preserve"> </v>
      </c>
      <c r="G281" s="132"/>
      <c r="H281" s="133" t="str">
        <f t="shared" si="23"/>
        <v xml:space="preserve"> </v>
      </c>
      <c r="I281" s="134" t="str">
        <f t="shared" si="24"/>
        <v xml:space="preserve"> </v>
      </c>
      <c r="J281" s="135" t="str">
        <f t="shared" si="28"/>
        <v xml:space="preserve"> </v>
      </c>
      <c r="K281" s="136" t="str">
        <f t="shared" si="25"/>
        <v xml:space="preserve"> </v>
      </c>
      <c r="L281" s="140" t="str">
        <f t="shared" si="26"/>
        <v xml:space="preserve"> </v>
      </c>
      <c r="M281" s="138">
        <f t="shared" si="27"/>
        <v>0</v>
      </c>
      <c r="N281" s="22"/>
    </row>
    <row r="282" spans="1:14" ht="14.15" customHeight="1">
      <c r="A282" s="22"/>
      <c r="B282" s="1375"/>
      <c r="C282" s="128" t="s">
        <v>327</v>
      </c>
      <c r="D282" s="141"/>
      <c r="E282" s="142"/>
      <c r="F282" s="131" t="str">
        <f t="shared" si="22"/>
        <v xml:space="preserve"> </v>
      </c>
      <c r="G282" s="132"/>
      <c r="H282" s="133" t="str">
        <f t="shared" si="23"/>
        <v xml:space="preserve"> </v>
      </c>
      <c r="I282" s="134" t="str">
        <f t="shared" si="24"/>
        <v xml:space="preserve"> </v>
      </c>
      <c r="J282" s="135" t="str">
        <f t="shared" si="28"/>
        <v xml:space="preserve"> </v>
      </c>
      <c r="K282" s="136" t="str">
        <f t="shared" si="25"/>
        <v xml:space="preserve"> </v>
      </c>
      <c r="L282" s="140" t="str">
        <f t="shared" si="26"/>
        <v xml:space="preserve"> </v>
      </c>
      <c r="M282" s="138">
        <f t="shared" si="27"/>
        <v>0</v>
      </c>
      <c r="N282" s="22"/>
    </row>
    <row r="283" spans="1:14" ht="14.15" customHeight="1">
      <c r="A283" s="22"/>
      <c r="B283" s="148"/>
      <c r="C283" s="128" t="s">
        <v>328</v>
      </c>
      <c r="D283" s="141"/>
      <c r="E283" s="142"/>
      <c r="F283" s="131" t="str">
        <f t="shared" si="22"/>
        <v xml:space="preserve"> </v>
      </c>
      <c r="G283" s="132"/>
      <c r="H283" s="133" t="str">
        <f t="shared" si="23"/>
        <v xml:space="preserve"> </v>
      </c>
      <c r="I283" s="134" t="str">
        <f t="shared" si="24"/>
        <v xml:space="preserve"> </v>
      </c>
      <c r="J283" s="135" t="str">
        <f t="shared" si="28"/>
        <v xml:space="preserve"> </v>
      </c>
      <c r="K283" s="136" t="str">
        <f t="shared" si="25"/>
        <v xml:space="preserve"> </v>
      </c>
      <c r="L283" s="140" t="str">
        <f t="shared" si="26"/>
        <v xml:space="preserve"> </v>
      </c>
      <c r="M283" s="138">
        <f t="shared" si="27"/>
        <v>0</v>
      </c>
      <c r="N283" s="22"/>
    </row>
    <row r="284" spans="1:14" ht="14.15" customHeight="1">
      <c r="A284" s="22"/>
      <c r="B284" s="148"/>
      <c r="C284" s="128" t="s">
        <v>329</v>
      </c>
      <c r="D284" s="141"/>
      <c r="E284" s="142"/>
      <c r="F284" s="131" t="str">
        <f t="shared" si="22"/>
        <v xml:space="preserve"> </v>
      </c>
      <c r="G284" s="132"/>
      <c r="H284" s="133" t="str">
        <f t="shared" si="23"/>
        <v xml:space="preserve"> </v>
      </c>
      <c r="I284" s="134" t="str">
        <f t="shared" si="24"/>
        <v xml:space="preserve"> </v>
      </c>
      <c r="J284" s="135" t="str">
        <f t="shared" si="28"/>
        <v xml:space="preserve"> </v>
      </c>
      <c r="K284" s="136" t="str">
        <f t="shared" si="25"/>
        <v xml:space="preserve"> </v>
      </c>
      <c r="L284" s="140" t="str">
        <f t="shared" si="26"/>
        <v xml:space="preserve"> </v>
      </c>
      <c r="M284" s="138">
        <f t="shared" si="27"/>
        <v>0</v>
      </c>
      <c r="N284" s="22"/>
    </row>
    <row r="285" spans="1:14" ht="14.15" customHeight="1">
      <c r="A285" s="22"/>
      <c r="B285" s="148"/>
      <c r="C285" s="128" t="s">
        <v>330</v>
      </c>
      <c r="D285" s="141"/>
      <c r="E285" s="142"/>
      <c r="F285" s="131" t="str">
        <f t="shared" si="22"/>
        <v xml:space="preserve"> </v>
      </c>
      <c r="G285" s="132"/>
      <c r="H285" s="133" t="str">
        <f t="shared" si="23"/>
        <v xml:space="preserve"> </v>
      </c>
      <c r="I285" s="134" t="str">
        <f t="shared" si="24"/>
        <v xml:space="preserve"> </v>
      </c>
      <c r="J285" s="135" t="str">
        <f t="shared" si="28"/>
        <v xml:space="preserve"> </v>
      </c>
      <c r="K285" s="136" t="str">
        <f t="shared" si="25"/>
        <v xml:space="preserve"> </v>
      </c>
      <c r="L285" s="140" t="str">
        <f t="shared" si="26"/>
        <v xml:space="preserve"> </v>
      </c>
      <c r="M285" s="138">
        <f t="shared" si="27"/>
        <v>0</v>
      </c>
      <c r="N285" s="22"/>
    </row>
    <row r="286" spans="1:14" ht="14.15" customHeight="1">
      <c r="A286" s="22"/>
      <c r="B286" s="148"/>
      <c r="C286" s="128" t="s">
        <v>331</v>
      </c>
      <c r="D286" s="141"/>
      <c r="E286" s="142"/>
      <c r="F286" s="131" t="str">
        <f t="shared" si="22"/>
        <v xml:space="preserve"> </v>
      </c>
      <c r="G286" s="132"/>
      <c r="H286" s="133" t="str">
        <f t="shared" si="23"/>
        <v xml:space="preserve"> </v>
      </c>
      <c r="I286" s="134" t="str">
        <f t="shared" si="24"/>
        <v xml:space="preserve"> </v>
      </c>
      <c r="J286" s="135" t="str">
        <f t="shared" si="28"/>
        <v xml:space="preserve"> </v>
      </c>
      <c r="K286" s="136" t="str">
        <f t="shared" si="25"/>
        <v xml:space="preserve"> </v>
      </c>
      <c r="L286" s="140" t="str">
        <f t="shared" si="26"/>
        <v xml:space="preserve"> </v>
      </c>
      <c r="M286" s="138">
        <f t="shared" si="27"/>
        <v>0</v>
      </c>
      <c r="N286" s="22"/>
    </row>
    <row r="287" spans="1:14" ht="14.15" customHeight="1">
      <c r="A287" s="22"/>
      <c r="B287" s="148"/>
      <c r="C287" s="128" t="s">
        <v>332</v>
      </c>
      <c r="D287" s="141"/>
      <c r="E287" s="142"/>
      <c r="F287" s="131" t="str">
        <f t="shared" si="22"/>
        <v xml:space="preserve"> </v>
      </c>
      <c r="G287" s="132"/>
      <c r="H287" s="133" t="str">
        <f t="shared" si="23"/>
        <v xml:space="preserve"> </v>
      </c>
      <c r="I287" s="134" t="str">
        <f t="shared" si="24"/>
        <v xml:space="preserve"> </v>
      </c>
      <c r="J287" s="135" t="str">
        <f t="shared" si="28"/>
        <v xml:space="preserve"> </v>
      </c>
      <c r="K287" s="136" t="str">
        <f t="shared" si="25"/>
        <v xml:space="preserve"> </v>
      </c>
      <c r="L287" s="140" t="str">
        <f t="shared" si="26"/>
        <v xml:space="preserve"> </v>
      </c>
      <c r="M287" s="138">
        <f t="shared" si="27"/>
        <v>0</v>
      </c>
      <c r="N287" s="22"/>
    </row>
    <row r="288" spans="1:14" ht="14.15" customHeight="1">
      <c r="A288" s="22"/>
      <c r="B288" s="148"/>
      <c r="C288" s="128" t="s">
        <v>333</v>
      </c>
      <c r="D288" s="141"/>
      <c r="E288" s="142"/>
      <c r="F288" s="131" t="str">
        <f t="shared" si="22"/>
        <v xml:space="preserve"> </v>
      </c>
      <c r="G288" s="132"/>
      <c r="H288" s="133" t="str">
        <f t="shared" si="23"/>
        <v xml:space="preserve"> </v>
      </c>
      <c r="I288" s="134" t="str">
        <f t="shared" si="24"/>
        <v xml:space="preserve"> </v>
      </c>
      <c r="J288" s="135" t="str">
        <f t="shared" si="28"/>
        <v xml:space="preserve"> </v>
      </c>
      <c r="K288" s="136" t="str">
        <f t="shared" si="25"/>
        <v xml:space="preserve"> </v>
      </c>
      <c r="L288" s="140" t="str">
        <f t="shared" si="26"/>
        <v xml:space="preserve"> </v>
      </c>
      <c r="M288" s="138">
        <f t="shared" si="27"/>
        <v>0</v>
      </c>
      <c r="N288" s="22"/>
    </row>
    <row r="289" spans="1:14" ht="14.15" customHeight="1">
      <c r="A289" s="22"/>
      <c r="B289" s="148"/>
      <c r="C289" s="128" t="s">
        <v>334</v>
      </c>
      <c r="D289" s="141"/>
      <c r="E289" s="142"/>
      <c r="F289" s="131" t="str">
        <f t="shared" si="22"/>
        <v xml:space="preserve"> </v>
      </c>
      <c r="G289" s="132"/>
      <c r="H289" s="133" t="str">
        <f t="shared" si="23"/>
        <v xml:space="preserve"> </v>
      </c>
      <c r="I289" s="134" t="str">
        <f t="shared" si="24"/>
        <v xml:space="preserve"> </v>
      </c>
      <c r="J289" s="135" t="str">
        <f t="shared" si="28"/>
        <v xml:space="preserve"> </v>
      </c>
      <c r="K289" s="136" t="str">
        <f t="shared" si="25"/>
        <v xml:space="preserve"> </v>
      </c>
      <c r="L289" s="140" t="str">
        <f t="shared" si="26"/>
        <v xml:space="preserve"> </v>
      </c>
      <c r="M289" s="138">
        <f t="shared" si="27"/>
        <v>0</v>
      </c>
      <c r="N289" s="22"/>
    </row>
    <row r="290" spans="1:14" ht="14.15" customHeight="1">
      <c r="A290" s="22"/>
      <c r="B290" s="148"/>
      <c r="C290" s="128" t="s">
        <v>335</v>
      </c>
      <c r="D290" s="141"/>
      <c r="E290" s="142"/>
      <c r="F290" s="131" t="str">
        <f t="shared" si="22"/>
        <v xml:space="preserve"> </v>
      </c>
      <c r="G290" s="132"/>
      <c r="H290" s="133" t="str">
        <f t="shared" si="23"/>
        <v xml:space="preserve"> </v>
      </c>
      <c r="I290" s="134" t="str">
        <f t="shared" si="24"/>
        <v xml:space="preserve"> </v>
      </c>
      <c r="J290" s="135" t="str">
        <f t="shared" si="28"/>
        <v xml:space="preserve"> </v>
      </c>
      <c r="K290" s="136" t="str">
        <f t="shared" si="25"/>
        <v xml:space="preserve"> </v>
      </c>
      <c r="L290" s="140" t="str">
        <f t="shared" si="26"/>
        <v xml:space="preserve"> </v>
      </c>
      <c r="M290" s="138">
        <f t="shared" si="27"/>
        <v>0</v>
      </c>
      <c r="N290" s="22"/>
    </row>
    <row r="291" spans="1:14" ht="14.15" customHeight="1">
      <c r="A291" s="22"/>
      <c r="B291" s="148"/>
      <c r="C291" s="128" t="s">
        <v>336</v>
      </c>
      <c r="D291" s="141"/>
      <c r="E291" s="142"/>
      <c r="F291" s="131" t="str">
        <f t="shared" si="22"/>
        <v xml:space="preserve"> </v>
      </c>
      <c r="G291" s="132"/>
      <c r="H291" s="133" t="str">
        <f t="shared" si="23"/>
        <v xml:space="preserve"> </v>
      </c>
      <c r="I291" s="134" t="str">
        <f t="shared" si="24"/>
        <v xml:space="preserve"> </v>
      </c>
      <c r="J291" s="135" t="str">
        <f t="shared" si="28"/>
        <v xml:space="preserve"> </v>
      </c>
      <c r="K291" s="136" t="str">
        <f t="shared" si="25"/>
        <v xml:space="preserve"> </v>
      </c>
      <c r="L291" s="140" t="str">
        <f t="shared" si="26"/>
        <v xml:space="preserve"> </v>
      </c>
      <c r="M291" s="138">
        <f t="shared" si="27"/>
        <v>0</v>
      </c>
      <c r="N291" s="22"/>
    </row>
    <row r="292" spans="1:14" ht="14.15" customHeight="1">
      <c r="A292" s="22"/>
      <c r="B292" s="148"/>
      <c r="C292" s="128" t="s">
        <v>337</v>
      </c>
      <c r="D292" s="141"/>
      <c r="E292" s="142"/>
      <c r="F292" s="131" t="str">
        <f t="shared" si="22"/>
        <v xml:space="preserve"> </v>
      </c>
      <c r="G292" s="132"/>
      <c r="H292" s="133" t="str">
        <f t="shared" si="23"/>
        <v xml:space="preserve"> </v>
      </c>
      <c r="I292" s="134" t="str">
        <f t="shared" si="24"/>
        <v xml:space="preserve"> </v>
      </c>
      <c r="J292" s="135" t="str">
        <f t="shared" si="28"/>
        <v xml:space="preserve"> </v>
      </c>
      <c r="K292" s="136" t="str">
        <f t="shared" si="25"/>
        <v xml:space="preserve"> </v>
      </c>
      <c r="L292" s="140" t="str">
        <f t="shared" si="26"/>
        <v xml:space="preserve"> </v>
      </c>
      <c r="M292" s="138">
        <f t="shared" si="27"/>
        <v>0</v>
      </c>
      <c r="N292" s="22"/>
    </row>
    <row r="293" spans="1:14" ht="14.15" customHeight="1">
      <c r="A293" s="22"/>
      <c r="B293" s="148"/>
      <c r="C293" s="128" t="s">
        <v>338</v>
      </c>
      <c r="D293" s="141"/>
      <c r="E293" s="142"/>
      <c r="F293" s="131" t="str">
        <f t="shared" si="22"/>
        <v xml:space="preserve"> </v>
      </c>
      <c r="G293" s="132"/>
      <c r="H293" s="133" t="str">
        <f t="shared" si="23"/>
        <v xml:space="preserve"> </v>
      </c>
      <c r="I293" s="134" t="str">
        <f t="shared" si="24"/>
        <v xml:space="preserve"> </v>
      </c>
      <c r="J293" s="135" t="str">
        <f t="shared" si="28"/>
        <v xml:space="preserve"> </v>
      </c>
      <c r="K293" s="136" t="str">
        <f t="shared" si="25"/>
        <v xml:space="preserve"> </v>
      </c>
      <c r="L293" s="140" t="str">
        <f t="shared" si="26"/>
        <v xml:space="preserve"> </v>
      </c>
      <c r="M293" s="138">
        <f t="shared" si="27"/>
        <v>0</v>
      </c>
      <c r="N293" s="22"/>
    </row>
    <row r="294" spans="1:14" ht="14.15" customHeight="1">
      <c r="A294" s="22"/>
      <c r="B294" s="149"/>
      <c r="C294" s="128" t="s">
        <v>339</v>
      </c>
      <c r="D294" s="141"/>
      <c r="E294" s="142"/>
      <c r="F294" s="131" t="str">
        <f t="shared" si="22"/>
        <v xml:space="preserve"> </v>
      </c>
      <c r="G294" s="132"/>
      <c r="H294" s="133" t="str">
        <f t="shared" si="23"/>
        <v xml:space="preserve"> </v>
      </c>
      <c r="I294" s="134" t="str">
        <f t="shared" si="24"/>
        <v xml:space="preserve"> </v>
      </c>
      <c r="J294" s="135" t="str">
        <f t="shared" si="28"/>
        <v xml:space="preserve"> </v>
      </c>
      <c r="K294" s="136" t="str">
        <f t="shared" si="25"/>
        <v xml:space="preserve"> </v>
      </c>
      <c r="L294" s="140" t="str">
        <f t="shared" si="26"/>
        <v xml:space="preserve"> </v>
      </c>
      <c r="M294" s="138">
        <f t="shared" si="27"/>
        <v>0</v>
      </c>
      <c r="N294" s="22"/>
    </row>
    <row r="295" spans="1:14" ht="14.15" customHeight="1">
      <c r="A295" s="22"/>
      <c r="B295" s="150"/>
      <c r="C295" s="128" t="s">
        <v>340</v>
      </c>
      <c r="D295" s="141"/>
      <c r="E295" s="142"/>
      <c r="F295" s="131" t="str">
        <f t="shared" si="22"/>
        <v xml:space="preserve"> </v>
      </c>
      <c r="G295" s="132"/>
      <c r="H295" s="133" t="str">
        <f t="shared" si="23"/>
        <v xml:space="preserve"> </v>
      </c>
      <c r="I295" s="134" t="str">
        <f t="shared" si="24"/>
        <v xml:space="preserve"> </v>
      </c>
      <c r="J295" s="135" t="str">
        <f t="shared" si="28"/>
        <v xml:space="preserve"> </v>
      </c>
      <c r="K295" s="136" t="str">
        <f t="shared" si="25"/>
        <v xml:space="preserve"> </v>
      </c>
      <c r="L295" s="140" t="str">
        <f t="shared" si="26"/>
        <v xml:space="preserve"> </v>
      </c>
      <c r="M295" s="138">
        <f t="shared" si="27"/>
        <v>0</v>
      </c>
      <c r="N295" s="22"/>
    </row>
    <row r="296" spans="1:14" ht="14.15" customHeight="1">
      <c r="A296" s="22"/>
      <c r="B296" s="151"/>
      <c r="C296" s="128" t="s">
        <v>341</v>
      </c>
      <c r="D296" s="141"/>
      <c r="E296" s="130"/>
      <c r="F296" s="131" t="str">
        <f t="shared" si="22"/>
        <v xml:space="preserve"> </v>
      </c>
      <c r="G296" s="132"/>
      <c r="H296" s="133" t="str">
        <f t="shared" si="23"/>
        <v xml:space="preserve"> </v>
      </c>
      <c r="I296" s="134" t="str">
        <f t="shared" si="24"/>
        <v xml:space="preserve"> </v>
      </c>
      <c r="J296" s="135" t="str">
        <f t="shared" si="28"/>
        <v xml:space="preserve"> </v>
      </c>
      <c r="K296" s="136" t="str">
        <f t="shared" si="25"/>
        <v xml:space="preserve"> </v>
      </c>
      <c r="L296" s="140" t="str">
        <f t="shared" si="26"/>
        <v xml:space="preserve"> </v>
      </c>
      <c r="M296" s="138">
        <f t="shared" si="27"/>
        <v>0</v>
      </c>
      <c r="N296" s="22"/>
    </row>
    <row r="297" spans="1:14" ht="14.15" customHeight="1">
      <c r="A297" s="22"/>
      <c r="B297" s="151"/>
      <c r="C297" s="128" t="s">
        <v>342</v>
      </c>
      <c r="D297" s="129"/>
      <c r="E297" s="130"/>
      <c r="F297" s="131" t="str">
        <f t="shared" si="22"/>
        <v xml:space="preserve"> </v>
      </c>
      <c r="G297" s="132"/>
      <c r="H297" s="133" t="str">
        <f t="shared" si="23"/>
        <v xml:space="preserve"> </v>
      </c>
      <c r="I297" s="134" t="str">
        <f t="shared" si="24"/>
        <v xml:space="preserve"> </v>
      </c>
      <c r="J297" s="135" t="str">
        <f t="shared" si="28"/>
        <v xml:space="preserve"> </v>
      </c>
      <c r="K297" s="136" t="str">
        <f t="shared" si="25"/>
        <v xml:space="preserve"> </v>
      </c>
      <c r="L297" s="140" t="str">
        <f t="shared" si="26"/>
        <v xml:space="preserve"> </v>
      </c>
      <c r="M297" s="138">
        <f t="shared" si="27"/>
        <v>0</v>
      </c>
      <c r="N297" s="22"/>
    </row>
    <row r="298" spans="1:14" ht="14.15" customHeight="1">
      <c r="A298" s="22"/>
      <c r="B298" s="151"/>
      <c r="C298" s="128" t="s">
        <v>343</v>
      </c>
      <c r="D298" s="129"/>
      <c r="E298" s="130"/>
      <c r="F298" s="131" t="str">
        <f t="shared" si="22"/>
        <v xml:space="preserve"> </v>
      </c>
      <c r="G298" s="132"/>
      <c r="H298" s="133" t="str">
        <f t="shared" si="23"/>
        <v xml:space="preserve"> </v>
      </c>
      <c r="I298" s="134" t="str">
        <f t="shared" si="24"/>
        <v xml:space="preserve"> </v>
      </c>
      <c r="J298" s="135" t="str">
        <f t="shared" si="28"/>
        <v xml:space="preserve"> </v>
      </c>
      <c r="K298" s="136" t="str">
        <f t="shared" si="25"/>
        <v xml:space="preserve"> </v>
      </c>
      <c r="L298" s="140" t="str">
        <f t="shared" si="26"/>
        <v xml:space="preserve"> </v>
      </c>
      <c r="M298" s="138">
        <f t="shared" si="27"/>
        <v>0</v>
      </c>
      <c r="N298" s="22"/>
    </row>
    <row r="299" spans="1:14" ht="14.15" customHeight="1">
      <c r="A299" s="22"/>
      <c r="B299" s="151"/>
      <c r="C299" s="128" t="s">
        <v>344</v>
      </c>
      <c r="D299" s="141"/>
      <c r="E299" s="142"/>
      <c r="F299" s="131" t="str">
        <f t="shared" si="22"/>
        <v xml:space="preserve"> </v>
      </c>
      <c r="G299" s="132"/>
      <c r="H299" s="133" t="str">
        <f t="shared" si="23"/>
        <v xml:space="preserve"> </v>
      </c>
      <c r="I299" s="134" t="str">
        <f t="shared" si="24"/>
        <v xml:space="preserve"> </v>
      </c>
      <c r="J299" s="135" t="str">
        <f t="shared" si="28"/>
        <v xml:space="preserve"> </v>
      </c>
      <c r="K299" s="136" t="str">
        <f t="shared" si="25"/>
        <v xml:space="preserve"> </v>
      </c>
      <c r="L299" s="140" t="str">
        <f t="shared" si="26"/>
        <v xml:space="preserve"> </v>
      </c>
      <c r="M299" s="138">
        <f t="shared" si="27"/>
        <v>0</v>
      </c>
      <c r="N299" s="22"/>
    </row>
    <row r="300" spans="1:14" ht="14.15" customHeight="1">
      <c r="A300" s="22"/>
      <c r="B300" s="151"/>
      <c r="C300" s="128" t="s">
        <v>345</v>
      </c>
      <c r="D300" s="141"/>
      <c r="E300" s="142"/>
      <c r="F300" s="131" t="str">
        <f t="shared" si="22"/>
        <v xml:space="preserve"> </v>
      </c>
      <c r="G300" s="132"/>
      <c r="H300" s="133" t="str">
        <f t="shared" si="23"/>
        <v xml:space="preserve"> </v>
      </c>
      <c r="I300" s="134" t="str">
        <f t="shared" si="24"/>
        <v xml:space="preserve"> </v>
      </c>
      <c r="J300" s="135" t="str">
        <f t="shared" si="28"/>
        <v xml:space="preserve"> </v>
      </c>
      <c r="K300" s="136" t="str">
        <f t="shared" si="25"/>
        <v xml:space="preserve"> </v>
      </c>
      <c r="L300" s="140" t="str">
        <f t="shared" si="26"/>
        <v xml:space="preserve"> </v>
      </c>
      <c r="M300" s="138">
        <f t="shared" si="27"/>
        <v>0</v>
      </c>
      <c r="N300" s="22"/>
    </row>
    <row r="301" spans="1:14" ht="14.15" customHeight="1">
      <c r="A301" s="22"/>
      <c r="B301" s="151"/>
      <c r="C301" s="128" t="s">
        <v>346</v>
      </c>
      <c r="D301" s="141"/>
      <c r="E301" s="142"/>
      <c r="F301" s="131" t="str">
        <f t="shared" si="22"/>
        <v xml:space="preserve"> </v>
      </c>
      <c r="G301" s="132"/>
      <c r="H301" s="133" t="str">
        <f t="shared" si="23"/>
        <v xml:space="preserve"> </v>
      </c>
      <c r="I301" s="134" t="str">
        <f t="shared" si="24"/>
        <v xml:space="preserve"> </v>
      </c>
      <c r="J301" s="135" t="str">
        <f t="shared" si="28"/>
        <v xml:space="preserve"> </v>
      </c>
      <c r="K301" s="136" t="str">
        <f t="shared" si="25"/>
        <v xml:space="preserve"> </v>
      </c>
      <c r="L301" s="140" t="str">
        <f t="shared" si="26"/>
        <v xml:space="preserve"> </v>
      </c>
      <c r="M301" s="138">
        <f t="shared" si="27"/>
        <v>0</v>
      </c>
      <c r="N301" s="22"/>
    </row>
    <row r="302" spans="1:14" ht="14.15" customHeight="1">
      <c r="A302" s="22"/>
      <c r="B302" s="151"/>
      <c r="C302" s="128" t="s">
        <v>347</v>
      </c>
      <c r="D302" s="141"/>
      <c r="E302" s="142"/>
      <c r="F302" s="131" t="str">
        <f t="shared" si="22"/>
        <v xml:space="preserve"> </v>
      </c>
      <c r="G302" s="132"/>
      <c r="H302" s="133" t="str">
        <f t="shared" si="23"/>
        <v xml:space="preserve"> </v>
      </c>
      <c r="I302" s="134" t="str">
        <f t="shared" si="24"/>
        <v xml:space="preserve"> </v>
      </c>
      <c r="J302" s="135" t="str">
        <f t="shared" si="28"/>
        <v xml:space="preserve"> </v>
      </c>
      <c r="K302" s="136" t="str">
        <f t="shared" si="25"/>
        <v xml:space="preserve"> </v>
      </c>
      <c r="L302" s="140" t="str">
        <f t="shared" si="26"/>
        <v xml:space="preserve"> </v>
      </c>
      <c r="M302" s="138">
        <f t="shared" si="27"/>
        <v>0</v>
      </c>
      <c r="N302" s="22"/>
    </row>
    <row r="303" spans="1:14" ht="14.15" customHeight="1">
      <c r="A303" s="22"/>
      <c r="B303" s="151"/>
      <c r="C303" s="128" t="s">
        <v>348</v>
      </c>
      <c r="D303" s="141"/>
      <c r="E303" s="142"/>
      <c r="F303" s="131" t="str">
        <f t="shared" si="22"/>
        <v xml:space="preserve"> </v>
      </c>
      <c r="G303" s="132"/>
      <c r="H303" s="133" t="str">
        <f t="shared" si="23"/>
        <v xml:space="preserve"> </v>
      </c>
      <c r="I303" s="134" t="str">
        <f t="shared" si="24"/>
        <v xml:space="preserve"> </v>
      </c>
      <c r="J303" s="135" t="str">
        <f t="shared" si="28"/>
        <v xml:space="preserve"> </v>
      </c>
      <c r="K303" s="136" t="str">
        <f t="shared" si="25"/>
        <v xml:space="preserve"> </v>
      </c>
      <c r="L303" s="140" t="str">
        <f t="shared" si="26"/>
        <v xml:space="preserve"> </v>
      </c>
      <c r="M303" s="138">
        <f t="shared" si="27"/>
        <v>0</v>
      </c>
      <c r="N303" s="22"/>
    </row>
    <row r="304" spans="1:14" ht="14.15" customHeight="1">
      <c r="A304" s="22"/>
      <c r="B304" s="1376" t="str">
        <f>IF(ISBLANK(H7)," ",H7)</f>
        <v xml:space="preserve"> </v>
      </c>
      <c r="C304" s="128" t="s">
        <v>349</v>
      </c>
      <c r="D304" s="141"/>
      <c r="E304" s="142"/>
      <c r="F304" s="131" t="str">
        <f t="shared" si="22"/>
        <v xml:space="preserve"> </v>
      </c>
      <c r="G304" s="132"/>
      <c r="H304" s="133" t="str">
        <f t="shared" si="23"/>
        <v xml:space="preserve"> </v>
      </c>
      <c r="I304" s="134" t="str">
        <f t="shared" si="24"/>
        <v xml:space="preserve"> </v>
      </c>
      <c r="J304" s="135" t="str">
        <f t="shared" si="28"/>
        <v xml:space="preserve"> </v>
      </c>
      <c r="K304" s="136" t="str">
        <f t="shared" si="25"/>
        <v xml:space="preserve"> </v>
      </c>
      <c r="L304" s="140" t="str">
        <f t="shared" si="26"/>
        <v xml:space="preserve"> </v>
      </c>
      <c r="M304" s="138">
        <f t="shared" si="27"/>
        <v>0</v>
      </c>
      <c r="N304" s="22"/>
    </row>
    <row r="305" spans="1:14" ht="14.15" customHeight="1">
      <c r="A305" s="22"/>
      <c r="B305" s="1376"/>
      <c r="C305" s="128" t="s">
        <v>350</v>
      </c>
      <c r="D305" s="141"/>
      <c r="E305" s="142"/>
      <c r="F305" s="131" t="str">
        <f t="shared" si="22"/>
        <v xml:space="preserve"> </v>
      </c>
      <c r="G305" s="132"/>
      <c r="H305" s="133" t="str">
        <f t="shared" si="23"/>
        <v xml:space="preserve"> </v>
      </c>
      <c r="I305" s="134" t="str">
        <f t="shared" si="24"/>
        <v xml:space="preserve"> </v>
      </c>
      <c r="J305" s="135" t="str">
        <f t="shared" si="28"/>
        <v xml:space="preserve"> </v>
      </c>
      <c r="K305" s="136" t="str">
        <f t="shared" si="25"/>
        <v xml:space="preserve"> </v>
      </c>
      <c r="L305" s="140" t="str">
        <f t="shared" si="26"/>
        <v xml:space="preserve"> </v>
      </c>
      <c r="M305" s="138">
        <f t="shared" si="27"/>
        <v>0</v>
      </c>
      <c r="N305" s="22"/>
    </row>
    <row r="306" spans="1:14" ht="14.15" customHeight="1">
      <c r="A306" s="22"/>
      <c r="B306" s="1376"/>
      <c r="C306" s="128" t="s">
        <v>351</v>
      </c>
      <c r="D306" s="141"/>
      <c r="E306" s="142"/>
      <c r="F306" s="131" t="str">
        <f t="shared" si="22"/>
        <v xml:space="preserve"> </v>
      </c>
      <c r="G306" s="132"/>
      <c r="H306" s="133" t="str">
        <f t="shared" si="23"/>
        <v xml:space="preserve"> </v>
      </c>
      <c r="I306" s="134" t="str">
        <f t="shared" si="24"/>
        <v xml:space="preserve"> </v>
      </c>
      <c r="J306" s="135" t="str">
        <f t="shared" si="28"/>
        <v xml:space="preserve"> </v>
      </c>
      <c r="K306" s="136" t="str">
        <f t="shared" si="25"/>
        <v xml:space="preserve"> </v>
      </c>
      <c r="L306" s="140" t="str">
        <f t="shared" si="26"/>
        <v xml:space="preserve"> </v>
      </c>
      <c r="M306" s="138">
        <f t="shared" si="27"/>
        <v>0</v>
      </c>
      <c r="N306" s="22"/>
    </row>
    <row r="307" spans="1:14" ht="14.15" customHeight="1">
      <c r="A307" s="22"/>
      <c r="B307" s="1376"/>
      <c r="C307" s="128" t="s">
        <v>352</v>
      </c>
      <c r="D307" s="141"/>
      <c r="E307" s="142"/>
      <c r="F307" s="131" t="str">
        <f t="shared" si="22"/>
        <v xml:space="preserve"> </v>
      </c>
      <c r="G307" s="132"/>
      <c r="H307" s="133" t="str">
        <f t="shared" si="23"/>
        <v xml:space="preserve"> </v>
      </c>
      <c r="I307" s="134" t="str">
        <f t="shared" si="24"/>
        <v xml:space="preserve"> </v>
      </c>
      <c r="J307" s="135" t="str">
        <f t="shared" si="28"/>
        <v xml:space="preserve"> </v>
      </c>
      <c r="K307" s="136" t="str">
        <f t="shared" si="25"/>
        <v xml:space="preserve"> </v>
      </c>
      <c r="L307" s="140" t="str">
        <f t="shared" si="26"/>
        <v xml:space="preserve"> </v>
      </c>
      <c r="M307" s="138">
        <f t="shared" si="27"/>
        <v>0</v>
      </c>
      <c r="N307" s="22"/>
    </row>
    <row r="308" spans="1:14" ht="14.15" customHeight="1">
      <c r="A308" s="22"/>
      <c r="B308" s="1375" t="s">
        <v>353</v>
      </c>
      <c r="C308" s="128" t="s">
        <v>354</v>
      </c>
      <c r="D308" s="141"/>
      <c r="E308" s="142"/>
      <c r="F308" s="131" t="str">
        <f t="shared" ref="F308:F371" si="29">IF(AND(NOT(ISBLANK(D308)),NOT(ISBLANK(E308)),NOT(ISBLANK(D307)),NOT(ISBLANK(E307))),24-D307-(E307/60)+D308+(E308/60)," ")</f>
        <v xml:space="preserve"> </v>
      </c>
      <c r="G308" s="132"/>
      <c r="H308" s="133" t="str">
        <f t="shared" ref="H308:H371" si="30">IF(AND(NOT(ISBLANK(D308)),NOT(ISBLANK(E308)),G308&gt;0),G308/F308*24," ")</f>
        <v xml:space="preserve"> </v>
      </c>
      <c r="I308" s="134" t="str">
        <f t="shared" ref="I308:I371" si="31">IF(OR(ISBLANK(G308),M308=0,H308&lt;0.8*M308)," ",H308)</f>
        <v xml:space="preserve"> </v>
      </c>
      <c r="J308" s="135" t="str">
        <f t="shared" si="28"/>
        <v xml:space="preserve"> </v>
      </c>
      <c r="K308" s="136" t="str">
        <f t="shared" ref="K308:K371" si="32">IF(J308=" "," ",J308*1.2)</f>
        <v xml:space="preserve"> </v>
      </c>
      <c r="L308" s="140" t="str">
        <f t="shared" ref="L308:L371" si="33">IF(I308&lt;=K308,I308," ")</f>
        <v xml:space="preserve"> </v>
      </c>
      <c r="M308" s="138">
        <f t="shared" ref="M308:M371" si="34">IF(AND(ISBLANK($I$20),ISBLANK($I$23),ISBLANK($I$26),ISBLANK($I$31),ISBLANK($I$38)),0,IF(SUM($I$20*(100-$I$21)/100,$I$23*(100-$I$24)/100,$I$26,$I$31)&gt;0,($I$20*(100-$I$21)/100+$I$23*(100-$I$24)/100+$I$26+$I$31)/365,$I$38/365))</f>
        <v>0</v>
      </c>
      <c r="N308" s="22"/>
    </row>
    <row r="309" spans="1:14" ht="14.15" customHeight="1">
      <c r="A309" s="22"/>
      <c r="B309" s="1375"/>
      <c r="C309" s="128" t="s">
        <v>355</v>
      </c>
      <c r="D309" s="141"/>
      <c r="E309" s="142"/>
      <c r="F309" s="131" t="str">
        <f t="shared" si="29"/>
        <v xml:space="preserve"> </v>
      </c>
      <c r="G309" s="132"/>
      <c r="H309" s="133" t="str">
        <f t="shared" si="30"/>
        <v xml:space="preserve"> </v>
      </c>
      <c r="I309" s="134" t="str">
        <f t="shared" si="31"/>
        <v xml:space="preserve"> </v>
      </c>
      <c r="J309" s="135" t="str">
        <f t="shared" si="28"/>
        <v xml:space="preserve"> </v>
      </c>
      <c r="K309" s="136" t="str">
        <f t="shared" si="32"/>
        <v xml:space="preserve"> </v>
      </c>
      <c r="L309" s="140" t="str">
        <f t="shared" si="33"/>
        <v xml:space="preserve"> </v>
      </c>
      <c r="M309" s="138">
        <f t="shared" si="34"/>
        <v>0</v>
      </c>
      <c r="N309" s="22"/>
    </row>
    <row r="310" spans="1:14" ht="14.15" customHeight="1">
      <c r="A310" s="22"/>
      <c r="B310" s="1375"/>
      <c r="C310" s="128" t="s">
        <v>356</v>
      </c>
      <c r="D310" s="141"/>
      <c r="E310" s="142"/>
      <c r="F310" s="131" t="str">
        <f t="shared" si="29"/>
        <v xml:space="preserve"> </v>
      </c>
      <c r="G310" s="132"/>
      <c r="H310" s="133" t="str">
        <f t="shared" si="30"/>
        <v xml:space="preserve"> </v>
      </c>
      <c r="I310" s="134" t="str">
        <f t="shared" si="31"/>
        <v xml:space="preserve"> </v>
      </c>
      <c r="J310" s="135" t="str">
        <f t="shared" si="28"/>
        <v xml:space="preserve"> </v>
      </c>
      <c r="K310" s="136" t="str">
        <f t="shared" si="32"/>
        <v xml:space="preserve"> </v>
      </c>
      <c r="L310" s="140" t="str">
        <f t="shared" si="33"/>
        <v xml:space="preserve"> </v>
      </c>
      <c r="M310" s="138">
        <f t="shared" si="34"/>
        <v>0</v>
      </c>
      <c r="N310" s="22"/>
    </row>
    <row r="311" spans="1:14" ht="14.15" customHeight="1">
      <c r="A311" s="22"/>
      <c r="B311" s="1375"/>
      <c r="C311" s="128" t="s">
        <v>357</v>
      </c>
      <c r="D311" s="141"/>
      <c r="E311" s="142"/>
      <c r="F311" s="131" t="str">
        <f t="shared" si="29"/>
        <v xml:space="preserve"> </v>
      </c>
      <c r="G311" s="132"/>
      <c r="H311" s="133" t="str">
        <f t="shared" si="30"/>
        <v xml:space="preserve"> </v>
      </c>
      <c r="I311" s="134" t="str">
        <f t="shared" si="31"/>
        <v xml:space="preserve"> </v>
      </c>
      <c r="J311" s="135" t="str">
        <f t="shared" si="28"/>
        <v xml:space="preserve"> </v>
      </c>
      <c r="K311" s="136" t="str">
        <f t="shared" si="32"/>
        <v xml:space="preserve"> </v>
      </c>
      <c r="L311" s="140" t="str">
        <f t="shared" si="33"/>
        <v xml:space="preserve"> </v>
      </c>
      <c r="M311" s="138">
        <f t="shared" si="34"/>
        <v>0</v>
      </c>
      <c r="N311" s="22"/>
    </row>
    <row r="312" spans="1:14" ht="14.15" customHeight="1">
      <c r="A312" s="22"/>
      <c r="B312" s="1375"/>
      <c r="C312" s="128" t="s">
        <v>358</v>
      </c>
      <c r="D312" s="141"/>
      <c r="E312" s="142"/>
      <c r="F312" s="131" t="str">
        <f t="shared" si="29"/>
        <v xml:space="preserve"> </v>
      </c>
      <c r="G312" s="132"/>
      <c r="H312" s="133" t="str">
        <f t="shared" si="30"/>
        <v xml:space="preserve"> </v>
      </c>
      <c r="I312" s="134" t="str">
        <f t="shared" si="31"/>
        <v xml:space="preserve"> </v>
      </c>
      <c r="J312" s="135" t="str">
        <f t="shared" si="28"/>
        <v xml:space="preserve"> </v>
      </c>
      <c r="K312" s="136" t="str">
        <f t="shared" si="32"/>
        <v xml:space="preserve"> </v>
      </c>
      <c r="L312" s="140" t="str">
        <f t="shared" si="33"/>
        <v xml:space="preserve"> </v>
      </c>
      <c r="M312" s="138">
        <f t="shared" si="34"/>
        <v>0</v>
      </c>
      <c r="N312" s="22"/>
    </row>
    <row r="313" spans="1:14" ht="14.15" customHeight="1">
      <c r="A313" s="22"/>
      <c r="B313" s="1375"/>
      <c r="C313" s="128" t="s">
        <v>359</v>
      </c>
      <c r="D313" s="141"/>
      <c r="E313" s="142"/>
      <c r="F313" s="131" t="str">
        <f t="shared" si="29"/>
        <v xml:space="preserve"> </v>
      </c>
      <c r="G313" s="132"/>
      <c r="H313" s="133" t="str">
        <f t="shared" si="30"/>
        <v xml:space="preserve"> </v>
      </c>
      <c r="I313" s="134" t="str">
        <f t="shared" si="31"/>
        <v xml:space="preserve"> </v>
      </c>
      <c r="J313" s="135" t="str">
        <f t="shared" si="28"/>
        <v xml:space="preserve"> </v>
      </c>
      <c r="K313" s="136" t="str">
        <f t="shared" si="32"/>
        <v xml:space="preserve"> </v>
      </c>
      <c r="L313" s="140" t="str">
        <f t="shared" si="33"/>
        <v xml:space="preserve"> </v>
      </c>
      <c r="M313" s="138">
        <f t="shared" si="34"/>
        <v>0</v>
      </c>
      <c r="N313" s="22"/>
    </row>
    <row r="314" spans="1:14" ht="14.15" customHeight="1">
      <c r="A314" s="22"/>
      <c r="B314" s="1375"/>
      <c r="C314" s="128" t="s">
        <v>360</v>
      </c>
      <c r="D314" s="141"/>
      <c r="E314" s="142"/>
      <c r="F314" s="131" t="str">
        <f t="shared" si="29"/>
        <v xml:space="preserve"> </v>
      </c>
      <c r="G314" s="132"/>
      <c r="H314" s="133" t="str">
        <f t="shared" si="30"/>
        <v xml:space="preserve"> </v>
      </c>
      <c r="I314" s="134" t="str">
        <f t="shared" si="31"/>
        <v xml:space="preserve"> </v>
      </c>
      <c r="J314" s="135" t="str">
        <f t="shared" si="28"/>
        <v xml:space="preserve"> </v>
      </c>
      <c r="K314" s="136" t="str">
        <f t="shared" si="32"/>
        <v xml:space="preserve"> </v>
      </c>
      <c r="L314" s="140" t="str">
        <f t="shared" si="33"/>
        <v xml:space="preserve"> </v>
      </c>
      <c r="M314" s="138">
        <f t="shared" si="34"/>
        <v>0</v>
      </c>
      <c r="N314" s="22"/>
    </row>
    <row r="315" spans="1:14" ht="14.15" customHeight="1">
      <c r="A315" s="22"/>
      <c r="B315" s="1375"/>
      <c r="C315" s="128" t="s">
        <v>361</v>
      </c>
      <c r="D315" s="141"/>
      <c r="E315" s="142"/>
      <c r="F315" s="131" t="str">
        <f t="shared" si="29"/>
        <v xml:space="preserve"> </v>
      </c>
      <c r="G315" s="132"/>
      <c r="H315" s="133" t="str">
        <f t="shared" si="30"/>
        <v xml:space="preserve"> </v>
      </c>
      <c r="I315" s="134" t="str">
        <f t="shared" si="31"/>
        <v xml:space="preserve"> </v>
      </c>
      <c r="J315" s="135" t="str">
        <f t="shared" si="28"/>
        <v xml:space="preserve"> </v>
      </c>
      <c r="K315" s="136" t="str">
        <f t="shared" si="32"/>
        <v xml:space="preserve"> </v>
      </c>
      <c r="L315" s="140" t="str">
        <f t="shared" si="33"/>
        <v xml:space="preserve"> </v>
      </c>
      <c r="M315" s="138">
        <f t="shared" si="34"/>
        <v>0</v>
      </c>
      <c r="N315" s="22"/>
    </row>
    <row r="316" spans="1:14" ht="14.15" customHeight="1">
      <c r="A316" s="22"/>
      <c r="B316" s="151"/>
      <c r="C316" s="128" t="s">
        <v>362</v>
      </c>
      <c r="D316" s="141"/>
      <c r="E316" s="142"/>
      <c r="F316" s="131" t="str">
        <f t="shared" si="29"/>
        <v xml:space="preserve"> </v>
      </c>
      <c r="G316" s="132"/>
      <c r="H316" s="133" t="str">
        <f t="shared" si="30"/>
        <v xml:space="preserve"> </v>
      </c>
      <c r="I316" s="134" t="str">
        <f t="shared" si="31"/>
        <v xml:space="preserve"> </v>
      </c>
      <c r="J316" s="135" t="str">
        <f t="shared" si="28"/>
        <v xml:space="preserve"> </v>
      </c>
      <c r="K316" s="136" t="str">
        <f t="shared" si="32"/>
        <v xml:space="preserve"> </v>
      </c>
      <c r="L316" s="140" t="str">
        <f t="shared" si="33"/>
        <v xml:space="preserve"> </v>
      </c>
      <c r="M316" s="138">
        <f t="shared" si="34"/>
        <v>0</v>
      </c>
      <c r="N316" s="22"/>
    </row>
    <row r="317" spans="1:14" ht="14.15" customHeight="1">
      <c r="A317" s="22"/>
      <c r="B317" s="151"/>
      <c r="C317" s="128" t="s">
        <v>363</v>
      </c>
      <c r="D317" s="141"/>
      <c r="E317" s="142"/>
      <c r="F317" s="131" t="str">
        <f t="shared" si="29"/>
        <v xml:space="preserve"> </v>
      </c>
      <c r="G317" s="132"/>
      <c r="H317" s="133" t="str">
        <f t="shared" si="30"/>
        <v xml:space="preserve"> </v>
      </c>
      <c r="I317" s="134" t="str">
        <f t="shared" si="31"/>
        <v xml:space="preserve"> </v>
      </c>
      <c r="J317" s="135" t="str">
        <f t="shared" si="28"/>
        <v xml:space="preserve"> </v>
      </c>
      <c r="K317" s="136" t="str">
        <f t="shared" si="32"/>
        <v xml:space="preserve"> </v>
      </c>
      <c r="L317" s="140" t="str">
        <f t="shared" si="33"/>
        <v xml:space="preserve"> </v>
      </c>
      <c r="M317" s="138">
        <f t="shared" si="34"/>
        <v>0</v>
      </c>
      <c r="N317" s="22"/>
    </row>
    <row r="318" spans="1:14" ht="14.15" customHeight="1">
      <c r="A318" s="22"/>
      <c r="B318" s="151"/>
      <c r="C318" s="128" t="s">
        <v>364</v>
      </c>
      <c r="D318" s="141"/>
      <c r="E318" s="142"/>
      <c r="F318" s="131" t="str">
        <f t="shared" si="29"/>
        <v xml:space="preserve"> </v>
      </c>
      <c r="G318" s="132"/>
      <c r="H318" s="133" t="str">
        <f t="shared" si="30"/>
        <v xml:space="preserve"> </v>
      </c>
      <c r="I318" s="134" t="str">
        <f t="shared" si="31"/>
        <v xml:space="preserve"> </v>
      </c>
      <c r="J318" s="135" t="str">
        <f t="shared" si="28"/>
        <v xml:space="preserve"> </v>
      </c>
      <c r="K318" s="136" t="str">
        <f t="shared" si="32"/>
        <v xml:space="preserve"> </v>
      </c>
      <c r="L318" s="140" t="str">
        <f t="shared" si="33"/>
        <v xml:space="preserve"> </v>
      </c>
      <c r="M318" s="138">
        <f t="shared" si="34"/>
        <v>0</v>
      </c>
      <c r="N318" s="22"/>
    </row>
    <row r="319" spans="1:14" ht="14.15" customHeight="1">
      <c r="A319" s="22"/>
      <c r="B319" s="151"/>
      <c r="C319" s="128" t="s">
        <v>365</v>
      </c>
      <c r="D319" s="141"/>
      <c r="E319" s="142"/>
      <c r="F319" s="131" t="str">
        <f t="shared" si="29"/>
        <v xml:space="preserve"> </v>
      </c>
      <c r="G319" s="132"/>
      <c r="H319" s="133" t="str">
        <f t="shared" si="30"/>
        <v xml:space="preserve"> </v>
      </c>
      <c r="I319" s="134" t="str">
        <f t="shared" si="31"/>
        <v xml:space="preserve"> </v>
      </c>
      <c r="J319" s="135" t="str">
        <f t="shared" ref="J319:J382" si="35">IF(MIN(I309:I329)=0," ",MIN(I309:I329))</f>
        <v xml:space="preserve"> </v>
      </c>
      <c r="K319" s="136" t="str">
        <f t="shared" si="32"/>
        <v xml:space="preserve"> </v>
      </c>
      <c r="L319" s="140" t="str">
        <f t="shared" si="33"/>
        <v xml:space="preserve"> </v>
      </c>
      <c r="M319" s="138">
        <f t="shared" si="34"/>
        <v>0</v>
      </c>
      <c r="N319" s="22"/>
    </row>
    <row r="320" spans="1:14" ht="14.15" customHeight="1">
      <c r="A320" s="22"/>
      <c r="B320" s="151"/>
      <c r="C320" s="128" t="s">
        <v>366</v>
      </c>
      <c r="D320" s="141"/>
      <c r="E320" s="142"/>
      <c r="F320" s="131" t="str">
        <f t="shared" si="29"/>
        <v xml:space="preserve"> </v>
      </c>
      <c r="G320" s="132"/>
      <c r="H320" s="133" t="str">
        <f t="shared" si="30"/>
        <v xml:space="preserve"> </v>
      </c>
      <c r="I320" s="134" t="str">
        <f t="shared" si="31"/>
        <v xml:space="preserve"> </v>
      </c>
      <c r="J320" s="135" t="str">
        <f t="shared" si="35"/>
        <v xml:space="preserve"> </v>
      </c>
      <c r="K320" s="136" t="str">
        <f t="shared" si="32"/>
        <v xml:space="preserve"> </v>
      </c>
      <c r="L320" s="140" t="str">
        <f t="shared" si="33"/>
        <v xml:space="preserve"> </v>
      </c>
      <c r="M320" s="138">
        <f t="shared" si="34"/>
        <v>0</v>
      </c>
      <c r="N320" s="22"/>
    </row>
    <row r="321" spans="1:14" ht="14.15" customHeight="1">
      <c r="A321" s="22"/>
      <c r="B321" s="151"/>
      <c r="C321" s="128" t="s">
        <v>367</v>
      </c>
      <c r="D321" s="141"/>
      <c r="E321" s="142"/>
      <c r="F321" s="131" t="str">
        <f t="shared" si="29"/>
        <v xml:space="preserve"> </v>
      </c>
      <c r="G321" s="132"/>
      <c r="H321" s="133" t="str">
        <f t="shared" si="30"/>
        <v xml:space="preserve"> </v>
      </c>
      <c r="I321" s="134" t="str">
        <f t="shared" si="31"/>
        <v xml:space="preserve"> </v>
      </c>
      <c r="J321" s="135" t="str">
        <f t="shared" si="35"/>
        <v xml:space="preserve"> </v>
      </c>
      <c r="K321" s="136" t="str">
        <f t="shared" si="32"/>
        <v xml:space="preserve"> </v>
      </c>
      <c r="L321" s="140" t="str">
        <f t="shared" si="33"/>
        <v xml:space="preserve"> </v>
      </c>
      <c r="M321" s="138">
        <f t="shared" si="34"/>
        <v>0</v>
      </c>
      <c r="N321" s="22"/>
    </row>
    <row r="322" spans="1:14" ht="14.15" customHeight="1">
      <c r="A322" s="22"/>
      <c r="B322" s="151"/>
      <c r="C322" s="128" t="s">
        <v>368</v>
      </c>
      <c r="D322" s="141"/>
      <c r="E322" s="142"/>
      <c r="F322" s="131" t="str">
        <f t="shared" si="29"/>
        <v xml:space="preserve"> </v>
      </c>
      <c r="G322" s="132"/>
      <c r="H322" s="133" t="str">
        <f t="shared" si="30"/>
        <v xml:space="preserve"> </v>
      </c>
      <c r="I322" s="134" t="str">
        <f t="shared" si="31"/>
        <v xml:space="preserve"> </v>
      </c>
      <c r="J322" s="135" t="str">
        <f t="shared" si="35"/>
        <v xml:space="preserve"> </v>
      </c>
      <c r="K322" s="136" t="str">
        <f t="shared" si="32"/>
        <v xml:space="preserve"> </v>
      </c>
      <c r="L322" s="140" t="str">
        <f t="shared" si="33"/>
        <v xml:space="preserve"> </v>
      </c>
      <c r="M322" s="138">
        <f t="shared" si="34"/>
        <v>0</v>
      </c>
      <c r="N322" s="22"/>
    </row>
    <row r="323" spans="1:14" ht="14.15" customHeight="1">
      <c r="A323" s="22"/>
      <c r="B323" s="151"/>
      <c r="C323" s="128" t="s">
        <v>369</v>
      </c>
      <c r="D323" s="141"/>
      <c r="E323" s="142"/>
      <c r="F323" s="131" t="str">
        <f t="shared" si="29"/>
        <v xml:space="preserve"> </v>
      </c>
      <c r="G323" s="132"/>
      <c r="H323" s="133" t="str">
        <f t="shared" si="30"/>
        <v xml:space="preserve"> </v>
      </c>
      <c r="I323" s="134" t="str">
        <f t="shared" si="31"/>
        <v xml:space="preserve"> </v>
      </c>
      <c r="J323" s="135" t="str">
        <f t="shared" si="35"/>
        <v xml:space="preserve"> </v>
      </c>
      <c r="K323" s="136" t="str">
        <f t="shared" si="32"/>
        <v xml:space="preserve"> </v>
      </c>
      <c r="L323" s="140" t="str">
        <f t="shared" si="33"/>
        <v xml:space="preserve"> </v>
      </c>
      <c r="M323" s="138">
        <f t="shared" si="34"/>
        <v>0</v>
      </c>
      <c r="N323" s="22"/>
    </row>
    <row r="324" spans="1:14" ht="14.15" customHeight="1">
      <c r="A324" s="22"/>
      <c r="B324" s="152"/>
      <c r="C324" s="128" t="s">
        <v>370</v>
      </c>
      <c r="D324" s="141"/>
      <c r="E324" s="130"/>
      <c r="F324" s="131" t="str">
        <f t="shared" si="29"/>
        <v xml:space="preserve"> </v>
      </c>
      <c r="G324" s="132"/>
      <c r="H324" s="133" t="str">
        <f t="shared" si="30"/>
        <v xml:space="preserve"> </v>
      </c>
      <c r="I324" s="134" t="str">
        <f t="shared" si="31"/>
        <v xml:space="preserve"> </v>
      </c>
      <c r="J324" s="135" t="str">
        <f t="shared" si="35"/>
        <v xml:space="preserve"> </v>
      </c>
      <c r="K324" s="136" t="str">
        <f t="shared" si="32"/>
        <v xml:space="preserve"> </v>
      </c>
      <c r="L324" s="140" t="str">
        <f t="shared" si="33"/>
        <v xml:space="preserve"> </v>
      </c>
      <c r="M324" s="138">
        <f t="shared" si="34"/>
        <v>0</v>
      </c>
      <c r="N324" s="22"/>
    </row>
    <row r="325" spans="1:14" ht="14.15" customHeight="1">
      <c r="A325" s="22"/>
      <c r="B325" s="127"/>
      <c r="C325" s="128" t="s">
        <v>371</v>
      </c>
      <c r="D325" s="129"/>
      <c r="E325" s="130"/>
      <c r="F325" s="131" t="str">
        <f t="shared" si="29"/>
        <v xml:space="preserve"> </v>
      </c>
      <c r="G325" s="132"/>
      <c r="H325" s="133" t="str">
        <f t="shared" si="30"/>
        <v xml:space="preserve"> </v>
      </c>
      <c r="I325" s="134" t="str">
        <f t="shared" si="31"/>
        <v xml:space="preserve"> </v>
      </c>
      <c r="J325" s="135" t="str">
        <f t="shared" si="35"/>
        <v xml:space="preserve"> </v>
      </c>
      <c r="K325" s="136" t="str">
        <f t="shared" si="32"/>
        <v xml:space="preserve"> </v>
      </c>
      <c r="L325" s="140" t="str">
        <f t="shared" si="33"/>
        <v xml:space="preserve"> </v>
      </c>
      <c r="M325" s="138">
        <f t="shared" si="34"/>
        <v>0</v>
      </c>
      <c r="N325" s="22"/>
    </row>
    <row r="326" spans="1:14" ht="14.15" customHeight="1">
      <c r="A326" s="22"/>
      <c r="B326" s="139"/>
      <c r="C326" s="128" t="s">
        <v>372</v>
      </c>
      <c r="D326" s="129"/>
      <c r="E326" s="130"/>
      <c r="F326" s="131" t="str">
        <f t="shared" si="29"/>
        <v xml:space="preserve"> </v>
      </c>
      <c r="G326" s="132"/>
      <c r="H326" s="133" t="str">
        <f t="shared" si="30"/>
        <v xml:space="preserve"> </v>
      </c>
      <c r="I326" s="134" t="str">
        <f t="shared" si="31"/>
        <v xml:space="preserve"> </v>
      </c>
      <c r="J326" s="135" t="str">
        <f t="shared" si="35"/>
        <v xml:space="preserve"> </v>
      </c>
      <c r="K326" s="136" t="str">
        <f t="shared" si="32"/>
        <v xml:space="preserve"> </v>
      </c>
      <c r="L326" s="140" t="str">
        <f t="shared" si="33"/>
        <v xml:space="preserve"> </v>
      </c>
      <c r="M326" s="138">
        <f t="shared" si="34"/>
        <v>0</v>
      </c>
      <c r="N326" s="22"/>
    </row>
    <row r="327" spans="1:14" ht="14.15" customHeight="1">
      <c r="A327" s="22"/>
      <c r="B327" s="139"/>
      <c r="C327" s="128" t="s">
        <v>373</v>
      </c>
      <c r="D327" s="141"/>
      <c r="E327" s="142"/>
      <c r="F327" s="131" t="str">
        <f t="shared" si="29"/>
        <v xml:space="preserve"> </v>
      </c>
      <c r="G327" s="132"/>
      <c r="H327" s="133" t="str">
        <f t="shared" si="30"/>
        <v xml:space="preserve"> </v>
      </c>
      <c r="I327" s="134" t="str">
        <f t="shared" si="31"/>
        <v xml:space="preserve"> </v>
      </c>
      <c r="J327" s="135" t="str">
        <f t="shared" si="35"/>
        <v xml:space="preserve"> </v>
      </c>
      <c r="K327" s="136" t="str">
        <f t="shared" si="32"/>
        <v xml:space="preserve"> </v>
      </c>
      <c r="L327" s="140" t="str">
        <f t="shared" si="33"/>
        <v xml:space="preserve"> </v>
      </c>
      <c r="M327" s="138">
        <f t="shared" si="34"/>
        <v>0</v>
      </c>
      <c r="N327" s="22"/>
    </row>
    <row r="328" spans="1:14" ht="14.15" customHeight="1">
      <c r="A328" s="22"/>
      <c r="B328" s="139"/>
      <c r="C328" s="128" t="s">
        <v>374</v>
      </c>
      <c r="D328" s="141"/>
      <c r="E328" s="142"/>
      <c r="F328" s="131" t="str">
        <f t="shared" si="29"/>
        <v xml:space="preserve"> </v>
      </c>
      <c r="G328" s="132"/>
      <c r="H328" s="133" t="str">
        <f t="shared" si="30"/>
        <v xml:space="preserve"> </v>
      </c>
      <c r="I328" s="134" t="str">
        <f t="shared" si="31"/>
        <v xml:space="preserve"> </v>
      </c>
      <c r="J328" s="135" t="str">
        <f t="shared" si="35"/>
        <v xml:space="preserve"> </v>
      </c>
      <c r="K328" s="136" t="str">
        <f t="shared" si="32"/>
        <v xml:space="preserve"> </v>
      </c>
      <c r="L328" s="140" t="str">
        <f t="shared" si="33"/>
        <v xml:space="preserve"> </v>
      </c>
      <c r="M328" s="138">
        <f t="shared" si="34"/>
        <v>0</v>
      </c>
      <c r="N328" s="22"/>
    </row>
    <row r="329" spans="1:14" ht="14.15" customHeight="1">
      <c r="A329" s="22"/>
      <c r="B329" s="139"/>
      <c r="C329" s="128" t="s">
        <v>375</v>
      </c>
      <c r="D329" s="141"/>
      <c r="E329" s="142"/>
      <c r="F329" s="131" t="str">
        <f t="shared" si="29"/>
        <v xml:space="preserve"> </v>
      </c>
      <c r="G329" s="132"/>
      <c r="H329" s="133" t="str">
        <f t="shared" si="30"/>
        <v xml:space="preserve"> </v>
      </c>
      <c r="I329" s="134" t="str">
        <f t="shared" si="31"/>
        <v xml:space="preserve"> </v>
      </c>
      <c r="J329" s="135" t="str">
        <f t="shared" si="35"/>
        <v xml:space="preserve"> </v>
      </c>
      <c r="K329" s="136" t="str">
        <f t="shared" si="32"/>
        <v xml:space="preserve"> </v>
      </c>
      <c r="L329" s="140" t="str">
        <f t="shared" si="33"/>
        <v xml:space="preserve"> </v>
      </c>
      <c r="M329" s="138">
        <f t="shared" si="34"/>
        <v>0</v>
      </c>
      <c r="N329" s="22"/>
    </row>
    <row r="330" spans="1:14" ht="14.15" customHeight="1">
      <c r="A330" s="22"/>
      <c r="B330" s="139"/>
      <c r="C330" s="128" t="s">
        <v>376</v>
      </c>
      <c r="D330" s="141"/>
      <c r="E330" s="142"/>
      <c r="F330" s="131" t="str">
        <f t="shared" si="29"/>
        <v xml:space="preserve"> </v>
      </c>
      <c r="G330" s="132"/>
      <c r="H330" s="133" t="str">
        <f t="shared" si="30"/>
        <v xml:space="preserve"> </v>
      </c>
      <c r="I330" s="134" t="str">
        <f t="shared" si="31"/>
        <v xml:space="preserve"> </v>
      </c>
      <c r="J330" s="135" t="str">
        <f t="shared" si="35"/>
        <v xml:space="preserve"> </v>
      </c>
      <c r="K330" s="136" t="str">
        <f t="shared" si="32"/>
        <v xml:space="preserve"> </v>
      </c>
      <c r="L330" s="140" t="str">
        <f t="shared" si="33"/>
        <v xml:space="preserve"> </v>
      </c>
      <c r="M330" s="138">
        <f t="shared" si="34"/>
        <v>0</v>
      </c>
      <c r="N330" s="22"/>
    </row>
    <row r="331" spans="1:14" ht="14.15" customHeight="1">
      <c r="A331" s="22"/>
      <c r="B331" s="139"/>
      <c r="C331" s="128" t="s">
        <v>377</v>
      </c>
      <c r="D331" s="141"/>
      <c r="E331" s="142"/>
      <c r="F331" s="131" t="str">
        <f t="shared" si="29"/>
        <v xml:space="preserve"> </v>
      </c>
      <c r="G331" s="132"/>
      <c r="H331" s="133" t="str">
        <f t="shared" si="30"/>
        <v xml:space="preserve"> </v>
      </c>
      <c r="I331" s="134" t="str">
        <f t="shared" si="31"/>
        <v xml:space="preserve"> </v>
      </c>
      <c r="J331" s="135" t="str">
        <f t="shared" si="35"/>
        <v xml:space="preserve"> </v>
      </c>
      <c r="K331" s="136" t="str">
        <f t="shared" si="32"/>
        <v xml:space="preserve"> </v>
      </c>
      <c r="L331" s="140" t="str">
        <f t="shared" si="33"/>
        <v xml:space="preserve"> </v>
      </c>
      <c r="M331" s="138">
        <f t="shared" si="34"/>
        <v>0</v>
      </c>
      <c r="N331" s="22"/>
    </row>
    <row r="332" spans="1:14" ht="14.15" customHeight="1">
      <c r="A332" s="22"/>
      <c r="B332" s="139"/>
      <c r="C332" s="128" t="s">
        <v>378</v>
      </c>
      <c r="D332" s="141"/>
      <c r="E332" s="142"/>
      <c r="F332" s="131" t="str">
        <f t="shared" si="29"/>
        <v xml:space="preserve"> </v>
      </c>
      <c r="G332" s="132"/>
      <c r="H332" s="133" t="str">
        <f t="shared" si="30"/>
        <v xml:space="preserve"> </v>
      </c>
      <c r="I332" s="134" t="str">
        <f t="shared" si="31"/>
        <v xml:space="preserve"> </v>
      </c>
      <c r="J332" s="135" t="str">
        <f t="shared" si="35"/>
        <v xml:space="preserve"> </v>
      </c>
      <c r="K332" s="136" t="str">
        <f t="shared" si="32"/>
        <v xml:space="preserve"> </v>
      </c>
      <c r="L332" s="140" t="str">
        <f t="shared" si="33"/>
        <v xml:space="preserve"> </v>
      </c>
      <c r="M332" s="138">
        <f t="shared" si="34"/>
        <v>0</v>
      </c>
      <c r="N332" s="22"/>
    </row>
    <row r="333" spans="1:14" ht="14.15" customHeight="1">
      <c r="A333" s="22"/>
      <c r="B333" s="139"/>
      <c r="C333" s="128" t="s">
        <v>379</v>
      </c>
      <c r="D333" s="141"/>
      <c r="E333" s="142"/>
      <c r="F333" s="131" t="str">
        <f t="shared" si="29"/>
        <v xml:space="preserve"> </v>
      </c>
      <c r="G333" s="132"/>
      <c r="H333" s="133" t="str">
        <f t="shared" si="30"/>
        <v xml:space="preserve"> </v>
      </c>
      <c r="I333" s="134" t="str">
        <f t="shared" si="31"/>
        <v xml:space="preserve"> </v>
      </c>
      <c r="J333" s="135" t="str">
        <f t="shared" si="35"/>
        <v xml:space="preserve"> </v>
      </c>
      <c r="K333" s="136" t="str">
        <f t="shared" si="32"/>
        <v xml:space="preserve"> </v>
      </c>
      <c r="L333" s="140" t="str">
        <f t="shared" si="33"/>
        <v xml:space="preserve"> </v>
      </c>
      <c r="M333" s="138">
        <f t="shared" si="34"/>
        <v>0</v>
      </c>
      <c r="N333" s="22"/>
    </row>
    <row r="334" spans="1:14" ht="14.15" customHeight="1">
      <c r="A334" s="22"/>
      <c r="B334" s="1376" t="str">
        <f>IF(ISBLANK(H7)," ",H7)</f>
        <v xml:space="preserve"> </v>
      </c>
      <c r="C334" s="128" t="s">
        <v>380</v>
      </c>
      <c r="D334" s="141"/>
      <c r="E334" s="142"/>
      <c r="F334" s="131" t="str">
        <f t="shared" si="29"/>
        <v xml:space="preserve"> </v>
      </c>
      <c r="G334" s="132"/>
      <c r="H334" s="133" t="str">
        <f t="shared" si="30"/>
        <v xml:space="preserve"> </v>
      </c>
      <c r="I334" s="134" t="str">
        <f t="shared" si="31"/>
        <v xml:space="preserve"> </v>
      </c>
      <c r="J334" s="135" t="str">
        <f t="shared" si="35"/>
        <v xml:space="preserve"> </v>
      </c>
      <c r="K334" s="136" t="str">
        <f t="shared" si="32"/>
        <v xml:space="preserve"> </v>
      </c>
      <c r="L334" s="140" t="str">
        <f t="shared" si="33"/>
        <v xml:space="preserve"> </v>
      </c>
      <c r="M334" s="138">
        <f t="shared" si="34"/>
        <v>0</v>
      </c>
      <c r="N334" s="22"/>
    </row>
    <row r="335" spans="1:14" ht="14.15" customHeight="1">
      <c r="A335" s="22"/>
      <c r="B335" s="1376"/>
      <c r="C335" s="128" t="s">
        <v>381</v>
      </c>
      <c r="D335" s="141"/>
      <c r="E335" s="142"/>
      <c r="F335" s="131" t="str">
        <f t="shared" si="29"/>
        <v xml:space="preserve"> </v>
      </c>
      <c r="G335" s="132"/>
      <c r="H335" s="133" t="str">
        <f t="shared" si="30"/>
        <v xml:space="preserve"> </v>
      </c>
      <c r="I335" s="134" t="str">
        <f t="shared" si="31"/>
        <v xml:space="preserve"> </v>
      </c>
      <c r="J335" s="135" t="str">
        <f t="shared" si="35"/>
        <v xml:space="preserve"> </v>
      </c>
      <c r="K335" s="136" t="str">
        <f t="shared" si="32"/>
        <v xml:space="preserve"> </v>
      </c>
      <c r="L335" s="140" t="str">
        <f t="shared" si="33"/>
        <v xml:space="preserve"> </v>
      </c>
      <c r="M335" s="138">
        <f t="shared" si="34"/>
        <v>0</v>
      </c>
      <c r="N335" s="22"/>
    </row>
    <row r="336" spans="1:14" ht="14.15" customHeight="1">
      <c r="A336" s="22"/>
      <c r="B336" s="1376"/>
      <c r="C336" s="128" t="s">
        <v>382</v>
      </c>
      <c r="D336" s="141"/>
      <c r="E336" s="142"/>
      <c r="F336" s="131" t="str">
        <f t="shared" si="29"/>
        <v xml:space="preserve"> </v>
      </c>
      <c r="G336" s="132"/>
      <c r="H336" s="133" t="str">
        <f t="shared" si="30"/>
        <v xml:space="preserve"> </v>
      </c>
      <c r="I336" s="134" t="str">
        <f t="shared" si="31"/>
        <v xml:space="preserve"> </v>
      </c>
      <c r="J336" s="135" t="str">
        <f t="shared" si="35"/>
        <v xml:space="preserve"> </v>
      </c>
      <c r="K336" s="136" t="str">
        <f t="shared" si="32"/>
        <v xml:space="preserve"> </v>
      </c>
      <c r="L336" s="140" t="str">
        <f t="shared" si="33"/>
        <v xml:space="preserve"> </v>
      </c>
      <c r="M336" s="138">
        <f t="shared" si="34"/>
        <v>0</v>
      </c>
      <c r="N336" s="22"/>
    </row>
    <row r="337" spans="1:14" ht="14.15" customHeight="1">
      <c r="A337" s="22"/>
      <c r="B337" s="1376"/>
      <c r="C337" s="128" t="s">
        <v>383</v>
      </c>
      <c r="D337" s="141"/>
      <c r="E337" s="142"/>
      <c r="F337" s="131" t="str">
        <f t="shared" si="29"/>
        <v xml:space="preserve"> </v>
      </c>
      <c r="G337" s="132"/>
      <c r="H337" s="133" t="str">
        <f t="shared" si="30"/>
        <v xml:space="preserve"> </v>
      </c>
      <c r="I337" s="134" t="str">
        <f t="shared" si="31"/>
        <v xml:space="preserve"> </v>
      </c>
      <c r="J337" s="135" t="str">
        <f t="shared" si="35"/>
        <v xml:space="preserve"> </v>
      </c>
      <c r="K337" s="136" t="str">
        <f t="shared" si="32"/>
        <v xml:space="preserve"> </v>
      </c>
      <c r="L337" s="140" t="str">
        <f t="shared" si="33"/>
        <v xml:space="preserve"> </v>
      </c>
      <c r="M337" s="138">
        <f t="shared" si="34"/>
        <v>0</v>
      </c>
      <c r="N337" s="22"/>
    </row>
    <row r="338" spans="1:14" ht="14.15" customHeight="1">
      <c r="A338" s="22"/>
      <c r="B338" s="1375" t="s">
        <v>384</v>
      </c>
      <c r="C338" s="128" t="s">
        <v>385</v>
      </c>
      <c r="D338" s="141"/>
      <c r="E338" s="142"/>
      <c r="F338" s="131" t="str">
        <f t="shared" si="29"/>
        <v xml:space="preserve"> </v>
      </c>
      <c r="G338" s="132"/>
      <c r="H338" s="133" t="str">
        <f t="shared" si="30"/>
        <v xml:space="preserve"> </v>
      </c>
      <c r="I338" s="134" t="str">
        <f t="shared" si="31"/>
        <v xml:space="preserve"> </v>
      </c>
      <c r="J338" s="135" t="str">
        <f t="shared" si="35"/>
        <v xml:space="preserve"> </v>
      </c>
      <c r="K338" s="136" t="str">
        <f t="shared" si="32"/>
        <v xml:space="preserve"> </v>
      </c>
      <c r="L338" s="140" t="str">
        <f t="shared" si="33"/>
        <v xml:space="preserve"> </v>
      </c>
      <c r="M338" s="138">
        <f t="shared" si="34"/>
        <v>0</v>
      </c>
      <c r="N338" s="22"/>
    </row>
    <row r="339" spans="1:14" ht="14.15" customHeight="1">
      <c r="A339" s="22"/>
      <c r="B339" s="1375"/>
      <c r="C339" s="128" t="s">
        <v>386</v>
      </c>
      <c r="D339" s="141"/>
      <c r="E339" s="142"/>
      <c r="F339" s="131" t="str">
        <f t="shared" si="29"/>
        <v xml:space="preserve"> </v>
      </c>
      <c r="G339" s="132"/>
      <c r="H339" s="133" t="str">
        <f t="shared" si="30"/>
        <v xml:space="preserve"> </v>
      </c>
      <c r="I339" s="134" t="str">
        <f t="shared" si="31"/>
        <v xml:space="preserve"> </v>
      </c>
      <c r="J339" s="135" t="str">
        <f t="shared" si="35"/>
        <v xml:space="preserve"> </v>
      </c>
      <c r="K339" s="136" t="str">
        <f t="shared" si="32"/>
        <v xml:space="preserve"> </v>
      </c>
      <c r="L339" s="140" t="str">
        <f t="shared" si="33"/>
        <v xml:space="preserve"> </v>
      </c>
      <c r="M339" s="138">
        <f t="shared" si="34"/>
        <v>0</v>
      </c>
      <c r="N339" s="22"/>
    </row>
    <row r="340" spans="1:14" ht="14.15" customHeight="1">
      <c r="A340" s="22"/>
      <c r="B340" s="1375"/>
      <c r="C340" s="128" t="s">
        <v>387</v>
      </c>
      <c r="D340" s="141"/>
      <c r="E340" s="142"/>
      <c r="F340" s="131" t="str">
        <f t="shared" si="29"/>
        <v xml:space="preserve"> </v>
      </c>
      <c r="G340" s="132"/>
      <c r="H340" s="133" t="str">
        <f t="shared" si="30"/>
        <v xml:space="preserve"> </v>
      </c>
      <c r="I340" s="134" t="str">
        <f t="shared" si="31"/>
        <v xml:space="preserve"> </v>
      </c>
      <c r="J340" s="135" t="str">
        <f t="shared" si="35"/>
        <v xml:space="preserve"> </v>
      </c>
      <c r="K340" s="136" t="str">
        <f t="shared" si="32"/>
        <v xml:space="preserve"> </v>
      </c>
      <c r="L340" s="140" t="str">
        <f t="shared" si="33"/>
        <v xml:space="preserve"> </v>
      </c>
      <c r="M340" s="138">
        <f t="shared" si="34"/>
        <v>0</v>
      </c>
      <c r="N340" s="22"/>
    </row>
    <row r="341" spans="1:14" ht="14.15" customHeight="1">
      <c r="A341" s="22"/>
      <c r="B341" s="1375"/>
      <c r="C341" s="128" t="s">
        <v>388</v>
      </c>
      <c r="D341" s="141"/>
      <c r="E341" s="142"/>
      <c r="F341" s="131" t="str">
        <f t="shared" si="29"/>
        <v xml:space="preserve"> </v>
      </c>
      <c r="G341" s="132"/>
      <c r="H341" s="133" t="str">
        <f t="shared" si="30"/>
        <v xml:space="preserve"> </v>
      </c>
      <c r="I341" s="134" t="str">
        <f t="shared" si="31"/>
        <v xml:space="preserve"> </v>
      </c>
      <c r="J341" s="135" t="str">
        <f t="shared" si="35"/>
        <v xml:space="preserve"> </v>
      </c>
      <c r="K341" s="136" t="str">
        <f t="shared" si="32"/>
        <v xml:space="preserve"> </v>
      </c>
      <c r="L341" s="140" t="str">
        <f t="shared" si="33"/>
        <v xml:space="preserve"> </v>
      </c>
      <c r="M341" s="138">
        <f t="shared" si="34"/>
        <v>0</v>
      </c>
      <c r="N341" s="22"/>
    </row>
    <row r="342" spans="1:14" ht="14.15" customHeight="1">
      <c r="A342" s="22"/>
      <c r="B342" s="1375"/>
      <c r="C342" s="128" t="s">
        <v>389</v>
      </c>
      <c r="D342" s="141"/>
      <c r="E342" s="142"/>
      <c r="F342" s="131" t="str">
        <f t="shared" si="29"/>
        <v xml:space="preserve"> </v>
      </c>
      <c r="G342" s="132"/>
      <c r="H342" s="133" t="str">
        <f t="shared" si="30"/>
        <v xml:space="preserve"> </v>
      </c>
      <c r="I342" s="134" t="str">
        <f t="shared" si="31"/>
        <v xml:space="preserve"> </v>
      </c>
      <c r="J342" s="135" t="str">
        <f t="shared" si="35"/>
        <v xml:space="preserve"> </v>
      </c>
      <c r="K342" s="136" t="str">
        <f t="shared" si="32"/>
        <v xml:space="preserve"> </v>
      </c>
      <c r="L342" s="140" t="str">
        <f t="shared" si="33"/>
        <v xml:space="preserve"> </v>
      </c>
      <c r="M342" s="138">
        <f t="shared" si="34"/>
        <v>0</v>
      </c>
      <c r="N342" s="22"/>
    </row>
    <row r="343" spans="1:14" ht="14.15" customHeight="1">
      <c r="A343" s="22"/>
      <c r="B343" s="1375"/>
      <c r="C343" s="128" t="s">
        <v>390</v>
      </c>
      <c r="D343" s="141"/>
      <c r="E343" s="142"/>
      <c r="F343" s="131" t="str">
        <f t="shared" si="29"/>
        <v xml:space="preserve"> </v>
      </c>
      <c r="G343" s="132"/>
      <c r="H343" s="133" t="str">
        <f t="shared" si="30"/>
        <v xml:space="preserve"> </v>
      </c>
      <c r="I343" s="134" t="str">
        <f t="shared" si="31"/>
        <v xml:space="preserve"> </v>
      </c>
      <c r="J343" s="135" t="str">
        <f t="shared" si="35"/>
        <v xml:space="preserve"> </v>
      </c>
      <c r="K343" s="136" t="str">
        <f t="shared" si="32"/>
        <v xml:space="preserve"> </v>
      </c>
      <c r="L343" s="140" t="str">
        <f t="shared" si="33"/>
        <v xml:space="preserve"> </v>
      </c>
      <c r="M343" s="138">
        <f t="shared" si="34"/>
        <v>0</v>
      </c>
      <c r="N343" s="22"/>
    </row>
    <row r="344" spans="1:14" ht="14.15" customHeight="1">
      <c r="A344" s="22"/>
      <c r="B344" s="1375"/>
      <c r="C344" s="128" t="s">
        <v>391</v>
      </c>
      <c r="D344" s="141"/>
      <c r="E344" s="142"/>
      <c r="F344" s="131" t="str">
        <f t="shared" si="29"/>
        <v xml:space="preserve"> </v>
      </c>
      <c r="G344" s="132"/>
      <c r="H344" s="133" t="str">
        <f t="shared" si="30"/>
        <v xml:space="preserve"> </v>
      </c>
      <c r="I344" s="134" t="str">
        <f t="shared" si="31"/>
        <v xml:space="preserve"> </v>
      </c>
      <c r="J344" s="135" t="str">
        <f t="shared" si="35"/>
        <v xml:space="preserve"> </v>
      </c>
      <c r="K344" s="136" t="str">
        <f t="shared" si="32"/>
        <v xml:space="preserve"> </v>
      </c>
      <c r="L344" s="140" t="str">
        <f t="shared" si="33"/>
        <v xml:space="preserve"> </v>
      </c>
      <c r="M344" s="138">
        <f t="shared" si="34"/>
        <v>0</v>
      </c>
      <c r="N344" s="22"/>
    </row>
    <row r="345" spans="1:14" ht="14.15" customHeight="1">
      <c r="A345" s="22"/>
      <c r="B345" s="1375"/>
      <c r="C345" s="128" t="s">
        <v>392</v>
      </c>
      <c r="D345" s="141"/>
      <c r="E345" s="142"/>
      <c r="F345" s="131" t="str">
        <f t="shared" si="29"/>
        <v xml:space="preserve"> </v>
      </c>
      <c r="G345" s="132"/>
      <c r="H345" s="133" t="str">
        <f t="shared" si="30"/>
        <v xml:space="preserve"> </v>
      </c>
      <c r="I345" s="134" t="str">
        <f t="shared" si="31"/>
        <v xml:space="preserve"> </v>
      </c>
      <c r="J345" s="135" t="str">
        <f t="shared" si="35"/>
        <v xml:space="preserve"> </v>
      </c>
      <c r="K345" s="136" t="str">
        <f t="shared" si="32"/>
        <v xml:space="preserve"> </v>
      </c>
      <c r="L345" s="140" t="str">
        <f t="shared" si="33"/>
        <v xml:space="preserve"> </v>
      </c>
      <c r="M345" s="138">
        <f t="shared" si="34"/>
        <v>0</v>
      </c>
      <c r="N345" s="22"/>
    </row>
    <row r="346" spans="1:14" ht="14.15" customHeight="1">
      <c r="A346" s="22"/>
      <c r="B346" s="139"/>
      <c r="C346" s="128" t="s">
        <v>393</v>
      </c>
      <c r="D346" s="141"/>
      <c r="E346" s="142"/>
      <c r="F346" s="131" t="str">
        <f t="shared" si="29"/>
        <v xml:space="preserve"> </v>
      </c>
      <c r="G346" s="132"/>
      <c r="H346" s="133" t="str">
        <f t="shared" si="30"/>
        <v xml:space="preserve"> </v>
      </c>
      <c r="I346" s="134" t="str">
        <f t="shared" si="31"/>
        <v xml:space="preserve"> </v>
      </c>
      <c r="J346" s="135" t="str">
        <f t="shared" si="35"/>
        <v xml:space="preserve"> </v>
      </c>
      <c r="K346" s="136" t="str">
        <f t="shared" si="32"/>
        <v xml:space="preserve"> </v>
      </c>
      <c r="L346" s="140" t="str">
        <f t="shared" si="33"/>
        <v xml:space="preserve"> </v>
      </c>
      <c r="M346" s="138">
        <f t="shared" si="34"/>
        <v>0</v>
      </c>
      <c r="N346" s="22"/>
    </row>
    <row r="347" spans="1:14" ht="14.15" customHeight="1">
      <c r="A347" s="22"/>
      <c r="B347" s="139"/>
      <c r="C347" s="128" t="s">
        <v>394</v>
      </c>
      <c r="D347" s="141"/>
      <c r="E347" s="142"/>
      <c r="F347" s="131" t="str">
        <f t="shared" si="29"/>
        <v xml:space="preserve"> </v>
      </c>
      <c r="G347" s="132"/>
      <c r="H347" s="133" t="str">
        <f t="shared" si="30"/>
        <v xml:space="preserve"> </v>
      </c>
      <c r="I347" s="134" t="str">
        <f t="shared" si="31"/>
        <v xml:space="preserve"> </v>
      </c>
      <c r="J347" s="135" t="str">
        <f t="shared" si="35"/>
        <v xml:space="preserve"> </v>
      </c>
      <c r="K347" s="136" t="str">
        <f t="shared" si="32"/>
        <v xml:space="preserve"> </v>
      </c>
      <c r="L347" s="140" t="str">
        <f t="shared" si="33"/>
        <v xml:space="preserve"> </v>
      </c>
      <c r="M347" s="138">
        <f t="shared" si="34"/>
        <v>0</v>
      </c>
      <c r="N347" s="22"/>
    </row>
    <row r="348" spans="1:14" ht="14.15" customHeight="1">
      <c r="A348" s="22"/>
      <c r="B348" s="139"/>
      <c r="C348" s="128" t="s">
        <v>395</v>
      </c>
      <c r="D348" s="141"/>
      <c r="E348" s="142"/>
      <c r="F348" s="131" t="str">
        <f t="shared" si="29"/>
        <v xml:space="preserve"> </v>
      </c>
      <c r="G348" s="132"/>
      <c r="H348" s="133" t="str">
        <f t="shared" si="30"/>
        <v xml:space="preserve"> </v>
      </c>
      <c r="I348" s="134" t="str">
        <f t="shared" si="31"/>
        <v xml:space="preserve"> </v>
      </c>
      <c r="J348" s="135" t="str">
        <f t="shared" si="35"/>
        <v xml:space="preserve"> </v>
      </c>
      <c r="K348" s="136" t="str">
        <f t="shared" si="32"/>
        <v xml:space="preserve"> </v>
      </c>
      <c r="L348" s="140" t="str">
        <f t="shared" si="33"/>
        <v xml:space="preserve"> </v>
      </c>
      <c r="M348" s="138">
        <f t="shared" si="34"/>
        <v>0</v>
      </c>
      <c r="N348" s="22"/>
    </row>
    <row r="349" spans="1:14" ht="14.15" customHeight="1">
      <c r="A349" s="22"/>
      <c r="B349" s="139"/>
      <c r="C349" s="128" t="s">
        <v>396</v>
      </c>
      <c r="D349" s="141"/>
      <c r="E349" s="142"/>
      <c r="F349" s="131" t="str">
        <f t="shared" si="29"/>
        <v xml:space="preserve"> </v>
      </c>
      <c r="G349" s="132"/>
      <c r="H349" s="133" t="str">
        <f t="shared" si="30"/>
        <v xml:space="preserve"> </v>
      </c>
      <c r="I349" s="134" t="str">
        <f t="shared" si="31"/>
        <v xml:space="preserve"> </v>
      </c>
      <c r="J349" s="135" t="str">
        <f t="shared" si="35"/>
        <v xml:space="preserve"> </v>
      </c>
      <c r="K349" s="136" t="str">
        <f t="shared" si="32"/>
        <v xml:space="preserve"> </v>
      </c>
      <c r="L349" s="140" t="str">
        <f t="shared" si="33"/>
        <v xml:space="preserve"> </v>
      </c>
      <c r="M349" s="138">
        <f t="shared" si="34"/>
        <v>0</v>
      </c>
      <c r="N349" s="22"/>
    </row>
    <row r="350" spans="1:14" ht="14.15" customHeight="1">
      <c r="A350" s="22"/>
      <c r="B350" s="139"/>
      <c r="C350" s="128" t="s">
        <v>397</v>
      </c>
      <c r="D350" s="141"/>
      <c r="E350" s="142"/>
      <c r="F350" s="131" t="str">
        <f t="shared" si="29"/>
        <v xml:space="preserve"> </v>
      </c>
      <c r="G350" s="132"/>
      <c r="H350" s="133" t="str">
        <f t="shared" si="30"/>
        <v xml:space="preserve"> </v>
      </c>
      <c r="I350" s="134" t="str">
        <f t="shared" si="31"/>
        <v xml:space="preserve"> </v>
      </c>
      <c r="J350" s="135" t="str">
        <f t="shared" si="35"/>
        <v xml:space="preserve"> </v>
      </c>
      <c r="K350" s="136" t="str">
        <f t="shared" si="32"/>
        <v xml:space="preserve"> </v>
      </c>
      <c r="L350" s="140" t="str">
        <f t="shared" si="33"/>
        <v xml:space="preserve"> </v>
      </c>
      <c r="M350" s="138">
        <f t="shared" si="34"/>
        <v>0</v>
      </c>
      <c r="N350" s="22"/>
    </row>
    <row r="351" spans="1:14" ht="14.15" customHeight="1">
      <c r="A351" s="22"/>
      <c r="B351" s="139"/>
      <c r="C351" s="128" t="s">
        <v>398</v>
      </c>
      <c r="D351" s="141"/>
      <c r="E351" s="142"/>
      <c r="F351" s="131" t="str">
        <f t="shared" si="29"/>
        <v xml:space="preserve"> </v>
      </c>
      <c r="G351" s="132"/>
      <c r="H351" s="133" t="str">
        <f t="shared" si="30"/>
        <v xml:space="preserve"> </v>
      </c>
      <c r="I351" s="134" t="str">
        <f t="shared" si="31"/>
        <v xml:space="preserve"> </v>
      </c>
      <c r="J351" s="135" t="str">
        <f t="shared" si="35"/>
        <v xml:space="preserve"> </v>
      </c>
      <c r="K351" s="136" t="str">
        <f t="shared" si="32"/>
        <v xml:space="preserve"> </v>
      </c>
      <c r="L351" s="140" t="str">
        <f t="shared" si="33"/>
        <v xml:space="preserve"> </v>
      </c>
      <c r="M351" s="138">
        <f t="shared" si="34"/>
        <v>0</v>
      </c>
      <c r="N351" s="22"/>
    </row>
    <row r="352" spans="1:14" ht="14.15" customHeight="1">
      <c r="A352" s="22"/>
      <c r="B352" s="139"/>
      <c r="C352" s="128" t="s">
        <v>399</v>
      </c>
      <c r="D352" s="141"/>
      <c r="E352" s="130"/>
      <c r="F352" s="131" t="str">
        <f t="shared" si="29"/>
        <v xml:space="preserve"> </v>
      </c>
      <c r="G352" s="132"/>
      <c r="H352" s="133" t="str">
        <f t="shared" si="30"/>
        <v xml:space="preserve"> </v>
      </c>
      <c r="I352" s="134" t="str">
        <f t="shared" si="31"/>
        <v xml:space="preserve"> </v>
      </c>
      <c r="J352" s="135" t="str">
        <f t="shared" si="35"/>
        <v xml:space="preserve"> </v>
      </c>
      <c r="K352" s="136" t="str">
        <f t="shared" si="32"/>
        <v xml:space="preserve"> </v>
      </c>
      <c r="L352" s="140" t="str">
        <f t="shared" si="33"/>
        <v xml:space="preserve"> </v>
      </c>
      <c r="M352" s="138">
        <f t="shared" si="34"/>
        <v>0</v>
      </c>
      <c r="N352" s="22"/>
    </row>
    <row r="353" spans="1:14" ht="14.15" customHeight="1">
      <c r="A353" s="22"/>
      <c r="B353" s="139"/>
      <c r="C353" s="128" t="s">
        <v>400</v>
      </c>
      <c r="D353" s="129"/>
      <c r="E353" s="130"/>
      <c r="F353" s="131" t="str">
        <f t="shared" si="29"/>
        <v xml:space="preserve"> </v>
      </c>
      <c r="G353" s="132"/>
      <c r="H353" s="133" t="str">
        <f t="shared" si="30"/>
        <v xml:space="preserve"> </v>
      </c>
      <c r="I353" s="134" t="str">
        <f t="shared" si="31"/>
        <v xml:space="preserve"> </v>
      </c>
      <c r="J353" s="135" t="str">
        <f t="shared" si="35"/>
        <v xml:space="preserve"> </v>
      </c>
      <c r="K353" s="136" t="str">
        <f t="shared" si="32"/>
        <v xml:space="preserve"> </v>
      </c>
      <c r="L353" s="140" t="str">
        <f t="shared" si="33"/>
        <v xml:space="preserve"> </v>
      </c>
      <c r="M353" s="138">
        <f t="shared" si="34"/>
        <v>0</v>
      </c>
      <c r="N353" s="22"/>
    </row>
    <row r="354" spans="1:14" ht="14.15" customHeight="1">
      <c r="A354" s="22"/>
      <c r="B354" s="139"/>
      <c r="C354" s="128" t="s">
        <v>401</v>
      </c>
      <c r="D354" s="129"/>
      <c r="E354" s="130"/>
      <c r="F354" s="131" t="str">
        <f t="shared" si="29"/>
        <v xml:space="preserve"> </v>
      </c>
      <c r="G354" s="132"/>
      <c r="H354" s="133" t="str">
        <f t="shared" si="30"/>
        <v xml:space="preserve"> </v>
      </c>
      <c r="I354" s="134" t="str">
        <f t="shared" si="31"/>
        <v xml:space="preserve"> </v>
      </c>
      <c r="J354" s="135" t="str">
        <f t="shared" si="35"/>
        <v xml:space="preserve"> </v>
      </c>
      <c r="K354" s="136" t="str">
        <f t="shared" si="32"/>
        <v xml:space="preserve"> </v>
      </c>
      <c r="L354" s="140" t="str">
        <f t="shared" si="33"/>
        <v xml:space="preserve"> </v>
      </c>
      <c r="M354" s="138">
        <f t="shared" si="34"/>
        <v>0</v>
      </c>
      <c r="N354" s="22"/>
    </row>
    <row r="355" spans="1:14" ht="14.15" customHeight="1">
      <c r="A355" s="22"/>
      <c r="B355" s="143"/>
      <c r="C355" s="128" t="s">
        <v>402</v>
      </c>
      <c r="D355" s="141"/>
      <c r="E355" s="142"/>
      <c r="F355" s="131" t="str">
        <f t="shared" si="29"/>
        <v xml:space="preserve"> </v>
      </c>
      <c r="G355" s="132"/>
      <c r="H355" s="133" t="str">
        <f t="shared" si="30"/>
        <v xml:space="preserve"> </v>
      </c>
      <c r="I355" s="134" t="str">
        <f t="shared" si="31"/>
        <v xml:space="preserve"> </v>
      </c>
      <c r="J355" s="135" t="str">
        <f t="shared" si="35"/>
        <v xml:space="preserve"> </v>
      </c>
      <c r="K355" s="136" t="str">
        <f t="shared" si="32"/>
        <v xml:space="preserve"> </v>
      </c>
      <c r="L355" s="140" t="str">
        <f t="shared" si="33"/>
        <v xml:space="preserve"> </v>
      </c>
      <c r="M355" s="138">
        <f t="shared" si="34"/>
        <v>0</v>
      </c>
      <c r="N355" s="22"/>
    </row>
    <row r="356" spans="1:14" ht="14.15" customHeight="1">
      <c r="A356" s="22"/>
      <c r="B356" s="127"/>
      <c r="C356" s="128" t="s">
        <v>403</v>
      </c>
      <c r="D356" s="141"/>
      <c r="E356" s="142"/>
      <c r="F356" s="131" t="str">
        <f t="shared" si="29"/>
        <v xml:space="preserve"> </v>
      </c>
      <c r="G356" s="132"/>
      <c r="H356" s="133" t="str">
        <f t="shared" si="30"/>
        <v xml:space="preserve"> </v>
      </c>
      <c r="I356" s="134" t="str">
        <f t="shared" si="31"/>
        <v xml:space="preserve"> </v>
      </c>
      <c r="J356" s="135" t="str">
        <f t="shared" si="35"/>
        <v xml:space="preserve"> </v>
      </c>
      <c r="K356" s="136" t="str">
        <f t="shared" si="32"/>
        <v xml:space="preserve"> </v>
      </c>
      <c r="L356" s="140" t="str">
        <f t="shared" si="33"/>
        <v xml:space="preserve"> </v>
      </c>
      <c r="M356" s="138">
        <f t="shared" si="34"/>
        <v>0</v>
      </c>
      <c r="N356" s="22"/>
    </row>
    <row r="357" spans="1:14" ht="14.15" customHeight="1">
      <c r="A357" s="22"/>
      <c r="B357" s="139"/>
      <c r="C357" s="128" t="s">
        <v>404</v>
      </c>
      <c r="D357" s="141"/>
      <c r="E357" s="142"/>
      <c r="F357" s="131" t="str">
        <f t="shared" si="29"/>
        <v xml:space="preserve"> </v>
      </c>
      <c r="G357" s="132"/>
      <c r="H357" s="133" t="str">
        <f t="shared" si="30"/>
        <v xml:space="preserve"> </v>
      </c>
      <c r="I357" s="134" t="str">
        <f t="shared" si="31"/>
        <v xml:space="preserve"> </v>
      </c>
      <c r="J357" s="135" t="str">
        <f t="shared" si="35"/>
        <v xml:space="preserve"> </v>
      </c>
      <c r="K357" s="136" t="str">
        <f t="shared" si="32"/>
        <v xml:space="preserve"> </v>
      </c>
      <c r="L357" s="140" t="str">
        <f t="shared" si="33"/>
        <v xml:space="preserve"> </v>
      </c>
      <c r="M357" s="138">
        <f t="shared" si="34"/>
        <v>0</v>
      </c>
      <c r="N357" s="22"/>
    </row>
    <row r="358" spans="1:14" ht="14.15" customHeight="1">
      <c r="A358" s="22"/>
      <c r="B358" s="139"/>
      <c r="C358" s="128" t="s">
        <v>405</v>
      </c>
      <c r="D358" s="141"/>
      <c r="E358" s="142"/>
      <c r="F358" s="131" t="str">
        <f t="shared" si="29"/>
        <v xml:space="preserve"> </v>
      </c>
      <c r="G358" s="132"/>
      <c r="H358" s="133" t="str">
        <f t="shared" si="30"/>
        <v xml:space="preserve"> </v>
      </c>
      <c r="I358" s="134" t="str">
        <f t="shared" si="31"/>
        <v xml:space="preserve"> </v>
      </c>
      <c r="J358" s="135" t="str">
        <f t="shared" si="35"/>
        <v xml:space="preserve"> </v>
      </c>
      <c r="K358" s="136" t="str">
        <f t="shared" si="32"/>
        <v xml:space="preserve"> </v>
      </c>
      <c r="L358" s="140" t="str">
        <f t="shared" si="33"/>
        <v xml:space="preserve"> </v>
      </c>
      <c r="M358" s="138">
        <f t="shared" si="34"/>
        <v>0</v>
      </c>
      <c r="N358" s="22"/>
    </row>
    <row r="359" spans="1:14" ht="14.15" customHeight="1">
      <c r="A359" s="22"/>
      <c r="B359" s="139"/>
      <c r="C359" s="128" t="s">
        <v>406</v>
      </c>
      <c r="D359" s="141"/>
      <c r="E359" s="142"/>
      <c r="F359" s="131" t="str">
        <f t="shared" si="29"/>
        <v xml:space="preserve"> </v>
      </c>
      <c r="G359" s="132"/>
      <c r="H359" s="133" t="str">
        <f t="shared" si="30"/>
        <v xml:space="preserve"> </v>
      </c>
      <c r="I359" s="134" t="str">
        <f t="shared" si="31"/>
        <v xml:space="preserve"> </v>
      </c>
      <c r="J359" s="135" t="str">
        <f t="shared" si="35"/>
        <v xml:space="preserve"> </v>
      </c>
      <c r="K359" s="136" t="str">
        <f t="shared" si="32"/>
        <v xml:space="preserve"> </v>
      </c>
      <c r="L359" s="140" t="str">
        <f t="shared" si="33"/>
        <v xml:space="preserve"> </v>
      </c>
      <c r="M359" s="138">
        <f t="shared" si="34"/>
        <v>0</v>
      </c>
      <c r="N359" s="22"/>
    </row>
    <row r="360" spans="1:14" ht="14.15" customHeight="1">
      <c r="A360" s="22"/>
      <c r="B360" s="139"/>
      <c r="C360" s="128" t="s">
        <v>407</v>
      </c>
      <c r="D360" s="141"/>
      <c r="E360" s="142"/>
      <c r="F360" s="131" t="str">
        <f t="shared" si="29"/>
        <v xml:space="preserve"> </v>
      </c>
      <c r="G360" s="132"/>
      <c r="H360" s="133" t="str">
        <f t="shared" si="30"/>
        <v xml:space="preserve"> </v>
      </c>
      <c r="I360" s="134" t="str">
        <f t="shared" si="31"/>
        <v xml:space="preserve"> </v>
      </c>
      <c r="J360" s="135" t="str">
        <f t="shared" si="35"/>
        <v xml:space="preserve"> </v>
      </c>
      <c r="K360" s="136" t="str">
        <f t="shared" si="32"/>
        <v xml:space="preserve"> </v>
      </c>
      <c r="L360" s="140" t="str">
        <f t="shared" si="33"/>
        <v xml:space="preserve"> </v>
      </c>
      <c r="M360" s="138">
        <f t="shared" si="34"/>
        <v>0</v>
      </c>
      <c r="N360" s="22"/>
    </row>
    <row r="361" spans="1:14" ht="14.15" customHeight="1">
      <c r="A361" s="22"/>
      <c r="B361" s="139"/>
      <c r="C361" s="128" t="s">
        <v>408</v>
      </c>
      <c r="D361" s="141"/>
      <c r="E361" s="142"/>
      <c r="F361" s="131" t="str">
        <f t="shared" si="29"/>
        <v xml:space="preserve"> </v>
      </c>
      <c r="G361" s="132"/>
      <c r="H361" s="133" t="str">
        <f t="shared" si="30"/>
        <v xml:space="preserve"> </v>
      </c>
      <c r="I361" s="134" t="str">
        <f t="shared" si="31"/>
        <v xml:space="preserve"> </v>
      </c>
      <c r="J361" s="135" t="str">
        <f t="shared" si="35"/>
        <v xml:space="preserve"> </v>
      </c>
      <c r="K361" s="136" t="str">
        <f t="shared" si="32"/>
        <v xml:space="preserve"> </v>
      </c>
      <c r="L361" s="140" t="str">
        <f t="shared" si="33"/>
        <v xml:space="preserve"> </v>
      </c>
      <c r="M361" s="138">
        <f t="shared" si="34"/>
        <v>0</v>
      </c>
      <c r="N361" s="22"/>
    </row>
    <row r="362" spans="1:14" ht="14.15" customHeight="1">
      <c r="A362" s="22"/>
      <c r="B362" s="139"/>
      <c r="C362" s="128" t="s">
        <v>409</v>
      </c>
      <c r="D362" s="141"/>
      <c r="E362" s="142"/>
      <c r="F362" s="131" t="str">
        <f t="shared" si="29"/>
        <v xml:space="preserve"> </v>
      </c>
      <c r="G362" s="132"/>
      <c r="H362" s="133" t="str">
        <f t="shared" si="30"/>
        <v xml:space="preserve"> </v>
      </c>
      <c r="I362" s="134" t="str">
        <f t="shared" si="31"/>
        <v xml:space="preserve"> </v>
      </c>
      <c r="J362" s="135" t="str">
        <f t="shared" si="35"/>
        <v xml:space="preserve"> </v>
      </c>
      <c r="K362" s="136" t="str">
        <f t="shared" si="32"/>
        <v xml:space="preserve"> </v>
      </c>
      <c r="L362" s="140" t="str">
        <f t="shared" si="33"/>
        <v xml:space="preserve"> </v>
      </c>
      <c r="M362" s="138">
        <f t="shared" si="34"/>
        <v>0</v>
      </c>
      <c r="N362" s="22"/>
    </row>
    <row r="363" spans="1:14" ht="14.15" customHeight="1">
      <c r="A363" s="22"/>
      <c r="B363" s="139"/>
      <c r="C363" s="128" t="s">
        <v>410</v>
      </c>
      <c r="D363" s="141"/>
      <c r="E363" s="142"/>
      <c r="F363" s="131" t="str">
        <f t="shared" si="29"/>
        <v xml:space="preserve"> </v>
      </c>
      <c r="G363" s="132"/>
      <c r="H363" s="133" t="str">
        <f t="shared" si="30"/>
        <v xml:space="preserve"> </v>
      </c>
      <c r="I363" s="134" t="str">
        <f t="shared" si="31"/>
        <v xml:space="preserve"> </v>
      </c>
      <c r="J363" s="135" t="str">
        <f t="shared" si="35"/>
        <v xml:space="preserve"> </v>
      </c>
      <c r="K363" s="136" t="str">
        <f t="shared" si="32"/>
        <v xml:space="preserve"> </v>
      </c>
      <c r="L363" s="140" t="str">
        <f t="shared" si="33"/>
        <v xml:space="preserve"> </v>
      </c>
      <c r="M363" s="138">
        <f t="shared" si="34"/>
        <v>0</v>
      </c>
      <c r="N363" s="22"/>
    </row>
    <row r="364" spans="1:14" ht="14.15" customHeight="1">
      <c r="A364" s="22"/>
      <c r="B364" s="139"/>
      <c r="C364" s="128" t="s">
        <v>411</v>
      </c>
      <c r="D364" s="141"/>
      <c r="E364" s="142"/>
      <c r="F364" s="131" t="str">
        <f t="shared" si="29"/>
        <v xml:space="preserve"> </v>
      </c>
      <c r="G364" s="132"/>
      <c r="H364" s="133" t="str">
        <f t="shared" si="30"/>
        <v xml:space="preserve"> </v>
      </c>
      <c r="I364" s="134" t="str">
        <f t="shared" si="31"/>
        <v xml:space="preserve"> </v>
      </c>
      <c r="J364" s="135" t="str">
        <f t="shared" si="35"/>
        <v xml:space="preserve"> </v>
      </c>
      <c r="K364" s="136" t="str">
        <f t="shared" si="32"/>
        <v xml:space="preserve"> </v>
      </c>
      <c r="L364" s="140" t="str">
        <f t="shared" si="33"/>
        <v xml:space="preserve"> </v>
      </c>
      <c r="M364" s="138">
        <f t="shared" si="34"/>
        <v>0</v>
      </c>
      <c r="N364" s="22"/>
    </row>
    <row r="365" spans="1:14" ht="14.15" customHeight="1">
      <c r="A365" s="22"/>
      <c r="B365" s="1376" t="str">
        <f>IF(ISBLANK(H7)," ",H7)</f>
        <v xml:space="preserve"> </v>
      </c>
      <c r="C365" s="128" t="s">
        <v>412</v>
      </c>
      <c r="D365" s="141"/>
      <c r="E365" s="142"/>
      <c r="F365" s="131" t="str">
        <f t="shared" si="29"/>
        <v xml:space="preserve"> </v>
      </c>
      <c r="G365" s="132"/>
      <c r="H365" s="133" t="str">
        <f t="shared" si="30"/>
        <v xml:space="preserve"> </v>
      </c>
      <c r="I365" s="134" t="str">
        <f t="shared" si="31"/>
        <v xml:space="preserve"> </v>
      </c>
      <c r="J365" s="135" t="str">
        <f t="shared" si="35"/>
        <v xml:space="preserve"> </v>
      </c>
      <c r="K365" s="136" t="str">
        <f t="shared" si="32"/>
        <v xml:space="preserve"> </v>
      </c>
      <c r="L365" s="140" t="str">
        <f t="shared" si="33"/>
        <v xml:space="preserve"> </v>
      </c>
      <c r="M365" s="138">
        <f t="shared" si="34"/>
        <v>0</v>
      </c>
      <c r="N365" s="22"/>
    </row>
    <row r="366" spans="1:14" ht="14.15" customHeight="1">
      <c r="A366" s="22"/>
      <c r="B366" s="1376"/>
      <c r="C366" s="128" t="s">
        <v>413</v>
      </c>
      <c r="D366" s="141"/>
      <c r="E366" s="142"/>
      <c r="F366" s="131" t="str">
        <f t="shared" si="29"/>
        <v xml:space="preserve"> </v>
      </c>
      <c r="G366" s="132"/>
      <c r="H366" s="133" t="str">
        <f t="shared" si="30"/>
        <v xml:space="preserve"> </v>
      </c>
      <c r="I366" s="134" t="str">
        <f t="shared" si="31"/>
        <v xml:space="preserve"> </v>
      </c>
      <c r="J366" s="135" t="str">
        <f t="shared" si="35"/>
        <v xml:space="preserve"> </v>
      </c>
      <c r="K366" s="136" t="str">
        <f t="shared" si="32"/>
        <v xml:space="preserve"> </v>
      </c>
      <c r="L366" s="140" t="str">
        <f t="shared" si="33"/>
        <v xml:space="preserve"> </v>
      </c>
      <c r="M366" s="138">
        <f t="shared" si="34"/>
        <v>0</v>
      </c>
      <c r="N366" s="22"/>
    </row>
    <row r="367" spans="1:14" ht="14.15" customHeight="1">
      <c r="A367" s="22"/>
      <c r="B367" s="1376"/>
      <c r="C367" s="128" t="s">
        <v>414</v>
      </c>
      <c r="D367" s="141"/>
      <c r="E367" s="142"/>
      <c r="F367" s="131" t="str">
        <f t="shared" si="29"/>
        <v xml:space="preserve"> </v>
      </c>
      <c r="G367" s="132"/>
      <c r="H367" s="133" t="str">
        <f t="shared" si="30"/>
        <v xml:space="preserve"> </v>
      </c>
      <c r="I367" s="134" t="str">
        <f t="shared" si="31"/>
        <v xml:space="preserve"> </v>
      </c>
      <c r="J367" s="135" t="str">
        <f t="shared" si="35"/>
        <v xml:space="preserve"> </v>
      </c>
      <c r="K367" s="136" t="str">
        <f t="shared" si="32"/>
        <v xml:space="preserve"> </v>
      </c>
      <c r="L367" s="140" t="str">
        <f t="shared" si="33"/>
        <v xml:space="preserve"> </v>
      </c>
      <c r="M367" s="138">
        <f t="shared" si="34"/>
        <v>0</v>
      </c>
      <c r="N367" s="22"/>
    </row>
    <row r="368" spans="1:14" ht="14.15" customHeight="1">
      <c r="A368" s="22"/>
      <c r="B368" s="1376"/>
      <c r="C368" s="128" t="s">
        <v>415</v>
      </c>
      <c r="D368" s="141"/>
      <c r="E368" s="142"/>
      <c r="F368" s="131" t="str">
        <f t="shared" si="29"/>
        <v xml:space="preserve"> </v>
      </c>
      <c r="G368" s="132"/>
      <c r="H368" s="133" t="str">
        <f t="shared" si="30"/>
        <v xml:space="preserve"> </v>
      </c>
      <c r="I368" s="134" t="str">
        <f t="shared" si="31"/>
        <v xml:space="preserve"> </v>
      </c>
      <c r="J368" s="135" t="str">
        <f t="shared" si="35"/>
        <v xml:space="preserve"> </v>
      </c>
      <c r="K368" s="136" t="str">
        <f t="shared" si="32"/>
        <v xml:space="preserve"> </v>
      </c>
      <c r="L368" s="140" t="str">
        <f t="shared" si="33"/>
        <v xml:space="preserve"> </v>
      </c>
      <c r="M368" s="138">
        <f t="shared" si="34"/>
        <v>0</v>
      </c>
      <c r="N368" s="22"/>
    </row>
    <row r="369" spans="1:14" ht="14.15" customHeight="1">
      <c r="A369" s="22"/>
      <c r="B369" s="1375" t="s">
        <v>416</v>
      </c>
      <c r="C369" s="128" t="s">
        <v>417</v>
      </c>
      <c r="D369" s="141"/>
      <c r="E369" s="142"/>
      <c r="F369" s="131" t="str">
        <f t="shared" si="29"/>
        <v xml:space="preserve"> </v>
      </c>
      <c r="G369" s="132"/>
      <c r="H369" s="133" t="str">
        <f t="shared" si="30"/>
        <v xml:space="preserve"> </v>
      </c>
      <c r="I369" s="134" t="str">
        <f t="shared" si="31"/>
        <v xml:space="preserve"> </v>
      </c>
      <c r="J369" s="135" t="str">
        <f t="shared" si="35"/>
        <v xml:space="preserve"> </v>
      </c>
      <c r="K369" s="136" t="str">
        <f t="shared" si="32"/>
        <v xml:space="preserve"> </v>
      </c>
      <c r="L369" s="140" t="str">
        <f t="shared" si="33"/>
        <v xml:space="preserve"> </v>
      </c>
      <c r="M369" s="138">
        <f t="shared" si="34"/>
        <v>0</v>
      </c>
      <c r="N369" s="22"/>
    </row>
    <row r="370" spans="1:14" ht="14.15" customHeight="1">
      <c r="A370" s="22"/>
      <c r="B370" s="1375"/>
      <c r="C370" s="128" t="s">
        <v>418</v>
      </c>
      <c r="D370" s="141"/>
      <c r="E370" s="142"/>
      <c r="F370" s="131" t="str">
        <f t="shared" si="29"/>
        <v xml:space="preserve"> </v>
      </c>
      <c r="G370" s="132"/>
      <c r="H370" s="133" t="str">
        <f t="shared" si="30"/>
        <v xml:space="preserve"> </v>
      </c>
      <c r="I370" s="134" t="str">
        <f t="shared" si="31"/>
        <v xml:space="preserve"> </v>
      </c>
      <c r="J370" s="135" t="str">
        <f t="shared" si="35"/>
        <v xml:space="preserve"> </v>
      </c>
      <c r="K370" s="136" t="str">
        <f t="shared" si="32"/>
        <v xml:space="preserve"> </v>
      </c>
      <c r="L370" s="140" t="str">
        <f t="shared" si="33"/>
        <v xml:space="preserve"> </v>
      </c>
      <c r="M370" s="138">
        <f t="shared" si="34"/>
        <v>0</v>
      </c>
      <c r="N370" s="22"/>
    </row>
    <row r="371" spans="1:14" ht="14.15" customHeight="1">
      <c r="A371" s="22"/>
      <c r="B371" s="1375"/>
      <c r="C371" s="128" t="s">
        <v>419</v>
      </c>
      <c r="D371" s="141"/>
      <c r="E371" s="142"/>
      <c r="F371" s="131" t="str">
        <f t="shared" si="29"/>
        <v xml:space="preserve"> </v>
      </c>
      <c r="G371" s="132"/>
      <c r="H371" s="133" t="str">
        <f t="shared" si="30"/>
        <v xml:space="preserve"> </v>
      </c>
      <c r="I371" s="134" t="str">
        <f t="shared" si="31"/>
        <v xml:space="preserve"> </v>
      </c>
      <c r="J371" s="135" t="str">
        <f t="shared" si="35"/>
        <v xml:space="preserve"> </v>
      </c>
      <c r="K371" s="136" t="str">
        <f t="shared" si="32"/>
        <v xml:space="preserve"> </v>
      </c>
      <c r="L371" s="140" t="str">
        <f t="shared" si="33"/>
        <v xml:space="preserve"> </v>
      </c>
      <c r="M371" s="138">
        <f t="shared" si="34"/>
        <v>0</v>
      </c>
      <c r="N371" s="22"/>
    </row>
    <row r="372" spans="1:14" ht="14.15" customHeight="1">
      <c r="A372" s="22"/>
      <c r="B372" s="1375"/>
      <c r="C372" s="128" t="s">
        <v>420</v>
      </c>
      <c r="D372" s="141"/>
      <c r="E372" s="142"/>
      <c r="F372" s="131" t="str">
        <f t="shared" ref="F372:F416" si="36">IF(AND(NOT(ISBLANK(D372)),NOT(ISBLANK(E372)),NOT(ISBLANK(D371)),NOT(ISBLANK(E371))),24-D371-(E371/60)+D372+(E372/60)," ")</f>
        <v xml:space="preserve"> </v>
      </c>
      <c r="G372" s="132"/>
      <c r="H372" s="133" t="str">
        <f t="shared" ref="H372:H416" si="37">IF(AND(NOT(ISBLANK(D372)),NOT(ISBLANK(E372)),G372&gt;0),G372/F372*24," ")</f>
        <v xml:space="preserve"> </v>
      </c>
      <c r="I372" s="134" t="str">
        <f t="shared" ref="I372:I416" si="38">IF(OR(ISBLANK(G372),M372=0,H372&lt;0.8*M372)," ",H372)</f>
        <v xml:space="preserve"> </v>
      </c>
      <c r="J372" s="135" t="str">
        <f t="shared" si="35"/>
        <v xml:space="preserve"> </v>
      </c>
      <c r="K372" s="136" t="str">
        <f t="shared" ref="K372:K416" si="39">IF(J372=" "," ",J372*1.2)</f>
        <v xml:space="preserve"> </v>
      </c>
      <c r="L372" s="140" t="str">
        <f t="shared" ref="L372:L416" si="40">IF(I372&lt;=K372,I372," ")</f>
        <v xml:space="preserve"> </v>
      </c>
      <c r="M372" s="138">
        <f t="shared" ref="M372:M416" si="41">IF(AND(ISBLANK($I$20),ISBLANK($I$23),ISBLANK($I$26),ISBLANK($I$31),ISBLANK($I$38)),0,IF(SUM($I$20*(100-$I$21)/100,$I$23*(100-$I$24)/100,$I$26,$I$31)&gt;0,($I$20*(100-$I$21)/100+$I$23*(100-$I$24)/100+$I$26+$I$31)/365,$I$38/365))</f>
        <v>0</v>
      </c>
      <c r="N372" s="22"/>
    </row>
    <row r="373" spans="1:14" ht="14.15" customHeight="1">
      <c r="A373" s="22"/>
      <c r="B373" s="1375"/>
      <c r="C373" s="128" t="s">
        <v>421</v>
      </c>
      <c r="D373" s="141"/>
      <c r="E373" s="142"/>
      <c r="F373" s="131" t="str">
        <f t="shared" si="36"/>
        <v xml:space="preserve"> </v>
      </c>
      <c r="G373" s="132"/>
      <c r="H373" s="133" t="str">
        <f t="shared" si="37"/>
        <v xml:space="preserve"> </v>
      </c>
      <c r="I373" s="134" t="str">
        <f t="shared" si="38"/>
        <v xml:space="preserve"> </v>
      </c>
      <c r="J373" s="135" t="str">
        <f t="shared" si="35"/>
        <v xml:space="preserve"> </v>
      </c>
      <c r="K373" s="136" t="str">
        <f t="shared" si="39"/>
        <v xml:space="preserve"> </v>
      </c>
      <c r="L373" s="140" t="str">
        <f t="shared" si="40"/>
        <v xml:space="preserve"> </v>
      </c>
      <c r="M373" s="138">
        <f t="shared" si="41"/>
        <v>0</v>
      </c>
      <c r="N373" s="22"/>
    </row>
    <row r="374" spans="1:14" ht="14.15" customHeight="1">
      <c r="A374" s="22"/>
      <c r="B374" s="1375"/>
      <c r="C374" s="128" t="s">
        <v>422</v>
      </c>
      <c r="D374" s="141"/>
      <c r="E374" s="142"/>
      <c r="F374" s="131" t="str">
        <f t="shared" si="36"/>
        <v xml:space="preserve"> </v>
      </c>
      <c r="G374" s="132"/>
      <c r="H374" s="133" t="str">
        <f t="shared" si="37"/>
        <v xml:space="preserve"> </v>
      </c>
      <c r="I374" s="134" t="str">
        <f t="shared" si="38"/>
        <v xml:space="preserve"> </v>
      </c>
      <c r="J374" s="135" t="str">
        <f t="shared" si="35"/>
        <v xml:space="preserve"> </v>
      </c>
      <c r="K374" s="136" t="str">
        <f t="shared" si="39"/>
        <v xml:space="preserve"> </v>
      </c>
      <c r="L374" s="140" t="str">
        <f t="shared" si="40"/>
        <v xml:space="preserve"> </v>
      </c>
      <c r="M374" s="138">
        <f t="shared" si="41"/>
        <v>0</v>
      </c>
      <c r="N374" s="22"/>
    </row>
    <row r="375" spans="1:14" ht="14.15" customHeight="1">
      <c r="A375" s="22"/>
      <c r="B375" s="1375"/>
      <c r="C375" s="128" t="s">
        <v>423</v>
      </c>
      <c r="D375" s="141"/>
      <c r="E375" s="142"/>
      <c r="F375" s="131" t="str">
        <f t="shared" si="36"/>
        <v xml:space="preserve"> </v>
      </c>
      <c r="G375" s="132"/>
      <c r="H375" s="133" t="str">
        <f t="shared" si="37"/>
        <v xml:space="preserve"> </v>
      </c>
      <c r="I375" s="134" t="str">
        <f t="shared" si="38"/>
        <v xml:space="preserve"> </v>
      </c>
      <c r="J375" s="135" t="str">
        <f t="shared" si="35"/>
        <v xml:space="preserve"> </v>
      </c>
      <c r="K375" s="136" t="str">
        <f t="shared" si="39"/>
        <v xml:space="preserve"> </v>
      </c>
      <c r="L375" s="140" t="str">
        <f t="shared" si="40"/>
        <v xml:space="preserve"> </v>
      </c>
      <c r="M375" s="138">
        <f t="shared" si="41"/>
        <v>0</v>
      </c>
      <c r="N375" s="22"/>
    </row>
    <row r="376" spans="1:14" ht="14.15" customHeight="1">
      <c r="A376" s="22"/>
      <c r="B376" s="1375"/>
      <c r="C376" s="128" t="s">
        <v>424</v>
      </c>
      <c r="D376" s="141"/>
      <c r="E376" s="142"/>
      <c r="F376" s="131" t="str">
        <f t="shared" si="36"/>
        <v xml:space="preserve"> </v>
      </c>
      <c r="G376" s="132"/>
      <c r="H376" s="133" t="str">
        <f t="shared" si="37"/>
        <v xml:space="preserve"> </v>
      </c>
      <c r="I376" s="134" t="str">
        <f t="shared" si="38"/>
        <v xml:space="preserve"> </v>
      </c>
      <c r="J376" s="135" t="str">
        <f t="shared" si="35"/>
        <v xml:space="preserve"> </v>
      </c>
      <c r="K376" s="136" t="str">
        <f t="shared" si="39"/>
        <v xml:space="preserve"> </v>
      </c>
      <c r="L376" s="140" t="str">
        <f t="shared" si="40"/>
        <v xml:space="preserve"> </v>
      </c>
      <c r="M376" s="138">
        <f t="shared" si="41"/>
        <v>0</v>
      </c>
      <c r="N376" s="22"/>
    </row>
    <row r="377" spans="1:14" ht="14.15" customHeight="1">
      <c r="A377" s="22"/>
      <c r="B377" s="1375"/>
      <c r="C377" s="128" t="s">
        <v>425</v>
      </c>
      <c r="D377" s="141"/>
      <c r="E377" s="142"/>
      <c r="F377" s="131" t="str">
        <f t="shared" si="36"/>
        <v xml:space="preserve"> </v>
      </c>
      <c r="G377" s="132"/>
      <c r="H377" s="133" t="str">
        <f t="shared" si="37"/>
        <v xml:space="preserve"> </v>
      </c>
      <c r="I377" s="134" t="str">
        <f t="shared" si="38"/>
        <v xml:space="preserve"> </v>
      </c>
      <c r="J377" s="135" t="str">
        <f t="shared" si="35"/>
        <v xml:space="preserve"> </v>
      </c>
      <c r="K377" s="136" t="str">
        <f t="shared" si="39"/>
        <v xml:space="preserve"> </v>
      </c>
      <c r="L377" s="140" t="str">
        <f t="shared" si="40"/>
        <v xml:space="preserve"> </v>
      </c>
      <c r="M377" s="138">
        <f t="shared" si="41"/>
        <v>0</v>
      </c>
      <c r="N377" s="22"/>
    </row>
    <row r="378" spans="1:14" ht="14.15" customHeight="1">
      <c r="A378" s="22"/>
      <c r="B378" s="139"/>
      <c r="C378" s="128" t="s">
        <v>426</v>
      </c>
      <c r="D378" s="141"/>
      <c r="E378" s="142"/>
      <c r="F378" s="131" t="str">
        <f t="shared" si="36"/>
        <v xml:space="preserve"> </v>
      </c>
      <c r="G378" s="132"/>
      <c r="H378" s="133" t="str">
        <f t="shared" si="37"/>
        <v xml:space="preserve"> </v>
      </c>
      <c r="I378" s="134" t="str">
        <f t="shared" si="38"/>
        <v xml:space="preserve"> </v>
      </c>
      <c r="J378" s="135" t="str">
        <f t="shared" si="35"/>
        <v xml:space="preserve"> </v>
      </c>
      <c r="K378" s="136" t="str">
        <f t="shared" si="39"/>
        <v xml:space="preserve"> </v>
      </c>
      <c r="L378" s="140" t="str">
        <f t="shared" si="40"/>
        <v xml:space="preserve"> </v>
      </c>
      <c r="M378" s="138">
        <f t="shared" si="41"/>
        <v>0</v>
      </c>
      <c r="N378" s="22"/>
    </row>
    <row r="379" spans="1:14" ht="14.15" customHeight="1">
      <c r="A379" s="22"/>
      <c r="B379" s="139"/>
      <c r="C379" s="128" t="s">
        <v>427</v>
      </c>
      <c r="D379" s="141"/>
      <c r="E379" s="142"/>
      <c r="F379" s="131" t="str">
        <f t="shared" si="36"/>
        <v xml:space="preserve"> </v>
      </c>
      <c r="G379" s="132"/>
      <c r="H379" s="133" t="str">
        <f t="shared" si="37"/>
        <v xml:space="preserve"> </v>
      </c>
      <c r="I379" s="134" t="str">
        <f t="shared" si="38"/>
        <v xml:space="preserve"> </v>
      </c>
      <c r="J379" s="135" t="str">
        <f t="shared" si="35"/>
        <v xml:space="preserve"> </v>
      </c>
      <c r="K379" s="136" t="str">
        <f t="shared" si="39"/>
        <v xml:space="preserve"> </v>
      </c>
      <c r="L379" s="140" t="str">
        <f t="shared" si="40"/>
        <v xml:space="preserve"> </v>
      </c>
      <c r="M379" s="138">
        <f t="shared" si="41"/>
        <v>0</v>
      </c>
      <c r="N379" s="22"/>
    </row>
    <row r="380" spans="1:14" ht="14.15" customHeight="1">
      <c r="A380" s="22"/>
      <c r="B380" s="139"/>
      <c r="C380" s="128" t="s">
        <v>428</v>
      </c>
      <c r="D380" s="141"/>
      <c r="E380" s="130"/>
      <c r="F380" s="131" t="str">
        <f t="shared" si="36"/>
        <v xml:space="preserve"> </v>
      </c>
      <c r="G380" s="132"/>
      <c r="H380" s="133" t="str">
        <f t="shared" si="37"/>
        <v xml:space="preserve"> </v>
      </c>
      <c r="I380" s="134" t="str">
        <f t="shared" si="38"/>
        <v xml:space="preserve"> </v>
      </c>
      <c r="J380" s="135" t="str">
        <f t="shared" si="35"/>
        <v xml:space="preserve"> </v>
      </c>
      <c r="K380" s="136" t="str">
        <f t="shared" si="39"/>
        <v xml:space="preserve"> </v>
      </c>
      <c r="L380" s="140" t="str">
        <f t="shared" si="40"/>
        <v xml:space="preserve"> </v>
      </c>
      <c r="M380" s="138">
        <f t="shared" si="41"/>
        <v>0</v>
      </c>
      <c r="N380" s="22"/>
    </row>
    <row r="381" spans="1:14" ht="14.15" customHeight="1">
      <c r="A381" s="22"/>
      <c r="B381" s="139"/>
      <c r="C381" s="128" t="s">
        <v>429</v>
      </c>
      <c r="D381" s="129"/>
      <c r="E381" s="130"/>
      <c r="F381" s="131" t="str">
        <f t="shared" si="36"/>
        <v xml:space="preserve"> </v>
      </c>
      <c r="G381" s="132"/>
      <c r="H381" s="133" t="str">
        <f t="shared" si="37"/>
        <v xml:space="preserve"> </v>
      </c>
      <c r="I381" s="134" t="str">
        <f t="shared" si="38"/>
        <v xml:space="preserve"> </v>
      </c>
      <c r="J381" s="135" t="str">
        <f t="shared" si="35"/>
        <v xml:space="preserve"> </v>
      </c>
      <c r="K381" s="136" t="str">
        <f t="shared" si="39"/>
        <v xml:space="preserve"> </v>
      </c>
      <c r="L381" s="140" t="str">
        <f t="shared" si="40"/>
        <v xml:space="preserve"> </v>
      </c>
      <c r="M381" s="138">
        <f t="shared" si="41"/>
        <v>0</v>
      </c>
      <c r="N381" s="22"/>
    </row>
    <row r="382" spans="1:14" ht="14.15" customHeight="1">
      <c r="A382" s="22"/>
      <c r="B382" s="139"/>
      <c r="C382" s="128" t="s">
        <v>430</v>
      </c>
      <c r="D382" s="129"/>
      <c r="E382" s="130"/>
      <c r="F382" s="131" t="str">
        <f t="shared" si="36"/>
        <v xml:space="preserve"> </v>
      </c>
      <c r="G382" s="132"/>
      <c r="H382" s="133" t="str">
        <f t="shared" si="37"/>
        <v xml:space="preserve"> </v>
      </c>
      <c r="I382" s="134" t="str">
        <f t="shared" si="38"/>
        <v xml:space="preserve"> </v>
      </c>
      <c r="J382" s="135" t="str">
        <f t="shared" si="35"/>
        <v xml:space="preserve"> </v>
      </c>
      <c r="K382" s="136" t="str">
        <f t="shared" si="39"/>
        <v xml:space="preserve"> </v>
      </c>
      <c r="L382" s="140" t="str">
        <f t="shared" si="40"/>
        <v xml:space="preserve"> </v>
      </c>
      <c r="M382" s="138">
        <f t="shared" si="41"/>
        <v>0</v>
      </c>
      <c r="N382" s="22"/>
    </row>
    <row r="383" spans="1:14" ht="14.15" customHeight="1">
      <c r="A383" s="22"/>
      <c r="B383" s="139"/>
      <c r="C383" s="128" t="s">
        <v>431</v>
      </c>
      <c r="D383" s="141"/>
      <c r="E383" s="142"/>
      <c r="F383" s="131" t="str">
        <f t="shared" si="36"/>
        <v xml:space="preserve"> </v>
      </c>
      <c r="G383" s="132"/>
      <c r="H383" s="133" t="str">
        <f t="shared" si="37"/>
        <v xml:space="preserve"> </v>
      </c>
      <c r="I383" s="134" t="str">
        <f t="shared" si="38"/>
        <v xml:space="preserve"> </v>
      </c>
      <c r="J383" s="135" t="str">
        <f t="shared" ref="J383:J405" si="42">IF(MIN(I373:I393)=0," ",MIN(I373:I393))</f>
        <v xml:space="preserve"> </v>
      </c>
      <c r="K383" s="136" t="str">
        <f t="shared" si="39"/>
        <v xml:space="preserve"> </v>
      </c>
      <c r="L383" s="140" t="str">
        <f t="shared" si="40"/>
        <v xml:space="preserve"> </v>
      </c>
      <c r="M383" s="138">
        <f t="shared" si="41"/>
        <v>0</v>
      </c>
      <c r="N383" s="22"/>
    </row>
    <row r="384" spans="1:14" ht="14.15" customHeight="1">
      <c r="A384" s="22"/>
      <c r="B384" s="139"/>
      <c r="C384" s="128" t="s">
        <v>432</v>
      </c>
      <c r="D384" s="141"/>
      <c r="E384" s="142"/>
      <c r="F384" s="131" t="str">
        <f t="shared" si="36"/>
        <v xml:space="preserve"> </v>
      </c>
      <c r="G384" s="132"/>
      <c r="H384" s="133" t="str">
        <f t="shared" si="37"/>
        <v xml:space="preserve"> </v>
      </c>
      <c r="I384" s="134" t="str">
        <f t="shared" si="38"/>
        <v xml:space="preserve"> </v>
      </c>
      <c r="J384" s="135" t="str">
        <f t="shared" si="42"/>
        <v xml:space="preserve"> </v>
      </c>
      <c r="K384" s="136" t="str">
        <f t="shared" si="39"/>
        <v xml:space="preserve"> </v>
      </c>
      <c r="L384" s="140" t="str">
        <f t="shared" si="40"/>
        <v xml:space="preserve"> </v>
      </c>
      <c r="M384" s="138">
        <f t="shared" si="41"/>
        <v>0</v>
      </c>
      <c r="N384" s="22"/>
    </row>
    <row r="385" spans="1:14" ht="14.15" customHeight="1">
      <c r="A385" s="22"/>
      <c r="B385" s="143"/>
      <c r="C385" s="128" t="s">
        <v>433</v>
      </c>
      <c r="D385" s="141"/>
      <c r="E385" s="142"/>
      <c r="F385" s="131" t="str">
        <f t="shared" si="36"/>
        <v xml:space="preserve"> </v>
      </c>
      <c r="G385" s="132"/>
      <c r="H385" s="133" t="str">
        <f t="shared" si="37"/>
        <v xml:space="preserve"> </v>
      </c>
      <c r="I385" s="134" t="str">
        <f t="shared" si="38"/>
        <v xml:space="preserve"> </v>
      </c>
      <c r="J385" s="135" t="str">
        <f t="shared" si="42"/>
        <v xml:space="preserve"> </v>
      </c>
      <c r="K385" s="136" t="str">
        <f t="shared" si="39"/>
        <v xml:space="preserve"> </v>
      </c>
      <c r="L385" s="140" t="str">
        <f t="shared" si="40"/>
        <v xml:space="preserve"> </v>
      </c>
      <c r="M385" s="138">
        <f t="shared" si="41"/>
        <v>0</v>
      </c>
      <c r="N385" s="22"/>
    </row>
    <row r="386" spans="1:14" ht="14.15" customHeight="1">
      <c r="A386" s="22"/>
      <c r="B386" s="153"/>
      <c r="C386" s="128" t="s">
        <v>434</v>
      </c>
      <c r="D386" s="141"/>
      <c r="E386" s="142"/>
      <c r="F386" s="131" t="str">
        <f t="shared" si="36"/>
        <v xml:space="preserve"> </v>
      </c>
      <c r="G386" s="132"/>
      <c r="H386" s="133" t="str">
        <f t="shared" si="37"/>
        <v xml:space="preserve"> </v>
      </c>
      <c r="I386" s="134" t="str">
        <f t="shared" si="38"/>
        <v xml:space="preserve"> </v>
      </c>
      <c r="J386" s="135" t="str">
        <f t="shared" si="42"/>
        <v xml:space="preserve"> </v>
      </c>
      <c r="K386" s="136" t="str">
        <f t="shared" si="39"/>
        <v xml:space="preserve"> </v>
      </c>
      <c r="L386" s="140" t="str">
        <f t="shared" si="40"/>
        <v xml:space="preserve"> </v>
      </c>
      <c r="M386" s="138">
        <f t="shared" si="41"/>
        <v>0</v>
      </c>
      <c r="N386" s="22"/>
    </row>
    <row r="387" spans="1:14" ht="14.15" customHeight="1">
      <c r="A387" s="22"/>
      <c r="B387" s="154"/>
      <c r="C387" s="128" t="s">
        <v>435</v>
      </c>
      <c r="D387" s="141"/>
      <c r="E387" s="142"/>
      <c r="F387" s="131" t="str">
        <f t="shared" si="36"/>
        <v xml:space="preserve"> </v>
      </c>
      <c r="G387" s="132"/>
      <c r="H387" s="133" t="str">
        <f t="shared" si="37"/>
        <v xml:space="preserve"> </v>
      </c>
      <c r="I387" s="134" t="str">
        <f t="shared" si="38"/>
        <v xml:space="preserve"> </v>
      </c>
      <c r="J387" s="135" t="str">
        <f t="shared" si="42"/>
        <v xml:space="preserve"> </v>
      </c>
      <c r="K387" s="136" t="str">
        <f t="shared" si="39"/>
        <v xml:space="preserve"> </v>
      </c>
      <c r="L387" s="140" t="str">
        <f t="shared" si="40"/>
        <v xml:space="preserve"> </v>
      </c>
      <c r="M387" s="138">
        <f t="shared" si="41"/>
        <v>0</v>
      </c>
      <c r="N387" s="22"/>
    </row>
    <row r="388" spans="1:14" ht="14.15" customHeight="1">
      <c r="A388" s="22"/>
      <c r="B388" s="154"/>
      <c r="C388" s="128" t="s">
        <v>436</v>
      </c>
      <c r="D388" s="141"/>
      <c r="E388" s="142"/>
      <c r="F388" s="131" t="str">
        <f t="shared" si="36"/>
        <v xml:space="preserve"> </v>
      </c>
      <c r="G388" s="132"/>
      <c r="H388" s="133" t="str">
        <f t="shared" si="37"/>
        <v xml:space="preserve"> </v>
      </c>
      <c r="I388" s="134" t="str">
        <f t="shared" si="38"/>
        <v xml:space="preserve"> </v>
      </c>
      <c r="J388" s="135" t="str">
        <f t="shared" si="42"/>
        <v xml:space="preserve"> </v>
      </c>
      <c r="K388" s="136" t="str">
        <f t="shared" si="39"/>
        <v xml:space="preserve"> </v>
      </c>
      <c r="L388" s="140" t="str">
        <f t="shared" si="40"/>
        <v xml:space="preserve"> </v>
      </c>
      <c r="M388" s="138">
        <f t="shared" si="41"/>
        <v>0</v>
      </c>
      <c r="N388" s="22"/>
    </row>
    <row r="389" spans="1:14" ht="14.15" customHeight="1">
      <c r="A389" s="22"/>
      <c r="B389" s="154"/>
      <c r="C389" s="128" t="s">
        <v>437</v>
      </c>
      <c r="D389" s="141"/>
      <c r="E389" s="142"/>
      <c r="F389" s="131" t="str">
        <f t="shared" si="36"/>
        <v xml:space="preserve"> </v>
      </c>
      <c r="G389" s="132"/>
      <c r="H389" s="133" t="str">
        <f t="shared" si="37"/>
        <v xml:space="preserve"> </v>
      </c>
      <c r="I389" s="134" t="str">
        <f t="shared" si="38"/>
        <v xml:space="preserve"> </v>
      </c>
      <c r="J389" s="135" t="str">
        <f t="shared" si="42"/>
        <v xml:space="preserve"> </v>
      </c>
      <c r="K389" s="136" t="str">
        <f t="shared" si="39"/>
        <v xml:space="preserve"> </v>
      </c>
      <c r="L389" s="140" t="str">
        <f t="shared" si="40"/>
        <v xml:space="preserve"> </v>
      </c>
      <c r="M389" s="138">
        <f t="shared" si="41"/>
        <v>0</v>
      </c>
      <c r="N389" s="22"/>
    </row>
    <row r="390" spans="1:14" ht="14.15" customHeight="1">
      <c r="A390" s="22"/>
      <c r="B390" s="154"/>
      <c r="C390" s="128" t="s">
        <v>438</v>
      </c>
      <c r="D390" s="141"/>
      <c r="E390" s="142"/>
      <c r="F390" s="131" t="str">
        <f t="shared" si="36"/>
        <v xml:space="preserve"> </v>
      </c>
      <c r="G390" s="132"/>
      <c r="H390" s="133" t="str">
        <f t="shared" si="37"/>
        <v xml:space="preserve"> </v>
      </c>
      <c r="I390" s="134" t="str">
        <f t="shared" si="38"/>
        <v xml:space="preserve"> </v>
      </c>
      <c r="J390" s="135" t="str">
        <f t="shared" si="42"/>
        <v xml:space="preserve"> </v>
      </c>
      <c r="K390" s="136" t="str">
        <f t="shared" si="39"/>
        <v xml:space="preserve"> </v>
      </c>
      <c r="L390" s="140" t="str">
        <f t="shared" si="40"/>
        <v xml:space="preserve"> </v>
      </c>
      <c r="M390" s="138">
        <f t="shared" si="41"/>
        <v>0</v>
      </c>
      <c r="N390" s="22"/>
    </row>
    <row r="391" spans="1:14" ht="14.15" customHeight="1">
      <c r="A391" s="22"/>
      <c r="B391" s="154"/>
      <c r="C391" s="128" t="s">
        <v>439</v>
      </c>
      <c r="D391" s="141"/>
      <c r="E391" s="142"/>
      <c r="F391" s="131" t="str">
        <f t="shared" si="36"/>
        <v xml:space="preserve"> </v>
      </c>
      <c r="G391" s="132"/>
      <c r="H391" s="133" t="str">
        <f t="shared" si="37"/>
        <v xml:space="preserve"> </v>
      </c>
      <c r="I391" s="134" t="str">
        <f t="shared" si="38"/>
        <v xml:space="preserve"> </v>
      </c>
      <c r="J391" s="135" t="str">
        <f t="shared" si="42"/>
        <v xml:space="preserve"> </v>
      </c>
      <c r="K391" s="136" t="str">
        <f t="shared" si="39"/>
        <v xml:space="preserve"> </v>
      </c>
      <c r="L391" s="140" t="str">
        <f t="shared" si="40"/>
        <v xml:space="preserve"> </v>
      </c>
      <c r="M391" s="138">
        <f t="shared" si="41"/>
        <v>0</v>
      </c>
      <c r="N391" s="22"/>
    </row>
    <row r="392" spans="1:14" ht="14.15" customHeight="1">
      <c r="A392" s="22"/>
      <c r="B392" s="155"/>
      <c r="C392" s="128" t="s">
        <v>440</v>
      </c>
      <c r="D392" s="141"/>
      <c r="E392" s="142"/>
      <c r="F392" s="131" t="str">
        <f t="shared" si="36"/>
        <v xml:space="preserve"> </v>
      </c>
      <c r="G392" s="132"/>
      <c r="H392" s="133" t="str">
        <f t="shared" si="37"/>
        <v xml:space="preserve"> </v>
      </c>
      <c r="I392" s="134" t="str">
        <f t="shared" si="38"/>
        <v xml:space="preserve"> </v>
      </c>
      <c r="J392" s="135" t="str">
        <f t="shared" si="42"/>
        <v xml:space="preserve"> </v>
      </c>
      <c r="K392" s="136" t="str">
        <f t="shared" si="39"/>
        <v xml:space="preserve"> </v>
      </c>
      <c r="L392" s="140" t="str">
        <f t="shared" si="40"/>
        <v xml:space="preserve"> </v>
      </c>
      <c r="M392" s="138">
        <f t="shared" si="41"/>
        <v>0</v>
      </c>
      <c r="N392" s="22"/>
    </row>
    <row r="393" spans="1:14" ht="14.15" customHeight="1">
      <c r="A393" s="22"/>
      <c r="B393" s="155"/>
      <c r="C393" s="128" t="s">
        <v>441</v>
      </c>
      <c r="D393" s="141"/>
      <c r="E393" s="142"/>
      <c r="F393" s="131" t="str">
        <f t="shared" si="36"/>
        <v xml:space="preserve"> </v>
      </c>
      <c r="G393" s="132"/>
      <c r="H393" s="133" t="str">
        <f t="shared" si="37"/>
        <v xml:space="preserve"> </v>
      </c>
      <c r="I393" s="134" t="str">
        <f t="shared" si="38"/>
        <v xml:space="preserve"> </v>
      </c>
      <c r="J393" s="135" t="str">
        <f t="shared" si="42"/>
        <v xml:space="preserve"> </v>
      </c>
      <c r="K393" s="136" t="str">
        <f t="shared" si="39"/>
        <v xml:space="preserve"> </v>
      </c>
      <c r="L393" s="140" t="str">
        <f t="shared" si="40"/>
        <v xml:space="preserve"> </v>
      </c>
      <c r="M393" s="138">
        <f t="shared" si="41"/>
        <v>0</v>
      </c>
      <c r="N393" s="22"/>
    </row>
    <row r="394" spans="1:14" ht="14.15" customHeight="1">
      <c r="A394" s="22"/>
      <c r="B394" s="155"/>
      <c r="C394" s="128" t="s">
        <v>442</v>
      </c>
      <c r="D394" s="141"/>
      <c r="E394" s="142"/>
      <c r="F394" s="131" t="str">
        <f t="shared" si="36"/>
        <v xml:space="preserve"> </v>
      </c>
      <c r="G394" s="132"/>
      <c r="H394" s="133" t="str">
        <f t="shared" si="37"/>
        <v xml:space="preserve"> </v>
      </c>
      <c r="I394" s="134" t="str">
        <f t="shared" si="38"/>
        <v xml:space="preserve"> </v>
      </c>
      <c r="J394" s="135" t="str">
        <f t="shared" si="42"/>
        <v xml:space="preserve"> </v>
      </c>
      <c r="K394" s="136" t="str">
        <f t="shared" si="39"/>
        <v xml:space="preserve"> </v>
      </c>
      <c r="L394" s="140" t="str">
        <f t="shared" si="40"/>
        <v xml:space="preserve"> </v>
      </c>
      <c r="M394" s="138">
        <f t="shared" si="41"/>
        <v>0</v>
      </c>
      <c r="N394" s="22"/>
    </row>
    <row r="395" spans="1:14" ht="14.15" customHeight="1">
      <c r="A395" s="22"/>
      <c r="B395" s="1376" t="str">
        <f>IF(ISBLANK(H7)," ",H7)</f>
        <v xml:space="preserve"> </v>
      </c>
      <c r="C395" s="128" t="s">
        <v>443</v>
      </c>
      <c r="D395" s="141"/>
      <c r="E395" s="142"/>
      <c r="F395" s="131" t="str">
        <f t="shared" si="36"/>
        <v xml:space="preserve"> </v>
      </c>
      <c r="G395" s="132"/>
      <c r="H395" s="133" t="str">
        <f t="shared" si="37"/>
        <v xml:space="preserve"> </v>
      </c>
      <c r="I395" s="134" t="str">
        <f t="shared" si="38"/>
        <v xml:space="preserve"> </v>
      </c>
      <c r="J395" s="135" t="str">
        <f t="shared" si="42"/>
        <v xml:space="preserve"> </v>
      </c>
      <c r="K395" s="136" t="str">
        <f t="shared" si="39"/>
        <v xml:space="preserve"> </v>
      </c>
      <c r="L395" s="140" t="str">
        <f t="shared" si="40"/>
        <v xml:space="preserve"> </v>
      </c>
      <c r="M395" s="138">
        <f t="shared" si="41"/>
        <v>0</v>
      </c>
      <c r="N395" s="22"/>
    </row>
    <row r="396" spans="1:14" ht="14.15" customHeight="1">
      <c r="A396" s="22"/>
      <c r="B396" s="1376"/>
      <c r="C396" s="128" t="s">
        <v>444</v>
      </c>
      <c r="D396" s="141"/>
      <c r="E396" s="142"/>
      <c r="F396" s="131" t="str">
        <f t="shared" si="36"/>
        <v xml:space="preserve"> </v>
      </c>
      <c r="G396" s="132"/>
      <c r="H396" s="133" t="str">
        <f t="shared" si="37"/>
        <v xml:space="preserve"> </v>
      </c>
      <c r="I396" s="134" t="str">
        <f t="shared" si="38"/>
        <v xml:space="preserve"> </v>
      </c>
      <c r="J396" s="135" t="str">
        <f t="shared" si="42"/>
        <v xml:space="preserve"> </v>
      </c>
      <c r="K396" s="136" t="str">
        <f t="shared" si="39"/>
        <v xml:space="preserve"> </v>
      </c>
      <c r="L396" s="140" t="str">
        <f t="shared" si="40"/>
        <v xml:space="preserve"> </v>
      </c>
      <c r="M396" s="138">
        <f t="shared" si="41"/>
        <v>0</v>
      </c>
      <c r="N396" s="22"/>
    </row>
    <row r="397" spans="1:14" ht="14.15" customHeight="1">
      <c r="A397" s="22"/>
      <c r="B397" s="1376"/>
      <c r="C397" s="128" t="s">
        <v>445</v>
      </c>
      <c r="D397" s="141"/>
      <c r="E397" s="142"/>
      <c r="F397" s="131" t="str">
        <f t="shared" si="36"/>
        <v xml:space="preserve"> </v>
      </c>
      <c r="G397" s="132"/>
      <c r="H397" s="133" t="str">
        <f t="shared" si="37"/>
        <v xml:space="preserve"> </v>
      </c>
      <c r="I397" s="134" t="str">
        <f t="shared" si="38"/>
        <v xml:space="preserve"> </v>
      </c>
      <c r="J397" s="135" t="str">
        <f t="shared" si="42"/>
        <v xml:space="preserve"> </v>
      </c>
      <c r="K397" s="136" t="str">
        <f t="shared" si="39"/>
        <v xml:space="preserve"> </v>
      </c>
      <c r="L397" s="140" t="str">
        <f t="shared" si="40"/>
        <v xml:space="preserve"> </v>
      </c>
      <c r="M397" s="138">
        <f t="shared" si="41"/>
        <v>0</v>
      </c>
      <c r="N397" s="22"/>
    </row>
    <row r="398" spans="1:14" ht="14.15" customHeight="1">
      <c r="A398" s="22"/>
      <c r="B398" s="1376"/>
      <c r="C398" s="128" t="s">
        <v>446</v>
      </c>
      <c r="D398" s="141"/>
      <c r="E398" s="142"/>
      <c r="F398" s="131" t="str">
        <f t="shared" si="36"/>
        <v xml:space="preserve"> </v>
      </c>
      <c r="G398" s="132"/>
      <c r="H398" s="133" t="str">
        <f t="shared" si="37"/>
        <v xml:space="preserve"> </v>
      </c>
      <c r="I398" s="134" t="str">
        <f t="shared" si="38"/>
        <v xml:space="preserve"> </v>
      </c>
      <c r="J398" s="135" t="str">
        <f t="shared" si="42"/>
        <v xml:space="preserve"> </v>
      </c>
      <c r="K398" s="136" t="str">
        <f t="shared" si="39"/>
        <v xml:space="preserve"> </v>
      </c>
      <c r="L398" s="140" t="str">
        <f t="shared" si="40"/>
        <v xml:space="preserve"> </v>
      </c>
      <c r="M398" s="138">
        <f t="shared" si="41"/>
        <v>0</v>
      </c>
      <c r="N398" s="22"/>
    </row>
    <row r="399" spans="1:14" ht="14.15" customHeight="1">
      <c r="A399" s="22"/>
      <c r="B399" s="1375" t="s">
        <v>447</v>
      </c>
      <c r="C399" s="128" t="s">
        <v>448</v>
      </c>
      <c r="D399" s="141"/>
      <c r="E399" s="142"/>
      <c r="F399" s="131" t="str">
        <f t="shared" si="36"/>
        <v xml:space="preserve"> </v>
      </c>
      <c r="G399" s="132"/>
      <c r="H399" s="133" t="str">
        <f t="shared" si="37"/>
        <v xml:space="preserve"> </v>
      </c>
      <c r="I399" s="134" t="str">
        <f t="shared" si="38"/>
        <v xml:space="preserve"> </v>
      </c>
      <c r="J399" s="135" t="str">
        <f t="shared" si="42"/>
        <v xml:space="preserve"> </v>
      </c>
      <c r="K399" s="136" t="str">
        <f t="shared" si="39"/>
        <v xml:space="preserve"> </v>
      </c>
      <c r="L399" s="140" t="str">
        <f t="shared" si="40"/>
        <v xml:space="preserve"> </v>
      </c>
      <c r="M399" s="138">
        <f t="shared" si="41"/>
        <v>0</v>
      </c>
      <c r="N399" s="22"/>
    </row>
    <row r="400" spans="1:14" ht="14.15" customHeight="1">
      <c r="A400" s="22"/>
      <c r="B400" s="1375"/>
      <c r="C400" s="128" t="s">
        <v>449</v>
      </c>
      <c r="D400" s="141"/>
      <c r="E400" s="142"/>
      <c r="F400" s="131" t="str">
        <f t="shared" si="36"/>
        <v xml:space="preserve"> </v>
      </c>
      <c r="G400" s="132"/>
      <c r="H400" s="133" t="str">
        <f t="shared" si="37"/>
        <v xml:space="preserve"> </v>
      </c>
      <c r="I400" s="134" t="str">
        <f t="shared" si="38"/>
        <v xml:space="preserve"> </v>
      </c>
      <c r="J400" s="135" t="str">
        <f t="shared" si="42"/>
        <v xml:space="preserve"> </v>
      </c>
      <c r="K400" s="136" t="str">
        <f t="shared" si="39"/>
        <v xml:space="preserve"> </v>
      </c>
      <c r="L400" s="140" t="str">
        <f t="shared" si="40"/>
        <v xml:space="preserve"> </v>
      </c>
      <c r="M400" s="138">
        <f t="shared" si="41"/>
        <v>0</v>
      </c>
      <c r="N400" s="22"/>
    </row>
    <row r="401" spans="1:17" ht="14.15" customHeight="1">
      <c r="A401" s="22"/>
      <c r="B401" s="1375"/>
      <c r="C401" s="128" t="s">
        <v>450</v>
      </c>
      <c r="D401" s="141"/>
      <c r="E401" s="142"/>
      <c r="F401" s="131" t="str">
        <f t="shared" si="36"/>
        <v xml:space="preserve"> </v>
      </c>
      <c r="G401" s="132"/>
      <c r="H401" s="133" t="str">
        <f t="shared" si="37"/>
        <v xml:space="preserve"> </v>
      </c>
      <c r="I401" s="134" t="str">
        <f t="shared" si="38"/>
        <v xml:space="preserve"> </v>
      </c>
      <c r="J401" s="135" t="str">
        <f t="shared" si="42"/>
        <v xml:space="preserve"> </v>
      </c>
      <c r="K401" s="136" t="str">
        <f t="shared" si="39"/>
        <v xml:space="preserve"> </v>
      </c>
      <c r="L401" s="140" t="str">
        <f t="shared" si="40"/>
        <v xml:space="preserve"> </v>
      </c>
      <c r="M401" s="138">
        <f t="shared" si="41"/>
        <v>0</v>
      </c>
      <c r="N401" s="22"/>
    </row>
    <row r="402" spans="1:17" ht="14.15" customHeight="1">
      <c r="A402" s="22"/>
      <c r="B402" s="1375"/>
      <c r="C402" s="128" t="s">
        <v>451</v>
      </c>
      <c r="D402" s="141"/>
      <c r="E402" s="142"/>
      <c r="F402" s="131" t="str">
        <f t="shared" si="36"/>
        <v xml:space="preserve"> </v>
      </c>
      <c r="G402" s="132"/>
      <c r="H402" s="133" t="str">
        <f t="shared" si="37"/>
        <v xml:space="preserve"> </v>
      </c>
      <c r="I402" s="134" t="str">
        <f t="shared" si="38"/>
        <v xml:space="preserve"> </v>
      </c>
      <c r="J402" s="135" t="str">
        <f t="shared" si="42"/>
        <v xml:space="preserve"> </v>
      </c>
      <c r="K402" s="136" t="str">
        <f t="shared" si="39"/>
        <v xml:space="preserve"> </v>
      </c>
      <c r="L402" s="140" t="str">
        <f t="shared" si="40"/>
        <v xml:space="preserve"> </v>
      </c>
      <c r="M402" s="138">
        <f t="shared" si="41"/>
        <v>0</v>
      </c>
      <c r="N402" s="22"/>
    </row>
    <row r="403" spans="1:17" ht="14.15" customHeight="1">
      <c r="A403" s="22"/>
      <c r="B403" s="1375"/>
      <c r="C403" s="128" t="s">
        <v>452</v>
      </c>
      <c r="D403" s="141"/>
      <c r="E403" s="142"/>
      <c r="F403" s="131" t="str">
        <f t="shared" si="36"/>
        <v xml:space="preserve"> </v>
      </c>
      <c r="G403" s="132"/>
      <c r="H403" s="133" t="str">
        <f t="shared" si="37"/>
        <v xml:space="preserve"> </v>
      </c>
      <c r="I403" s="134" t="str">
        <f t="shared" si="38"/>
        <v xml:space="preserve"> </v>
      </c>
      <c r="J403" s="135" t="str">
        <f t="shared" si="42"/>
        <v xml:space="preserve"> </v>
      </c>
      <c r="K403" s="136" t="str">
        <f t="shared" si="39"/>
        <v xml:space="preserve"> </v>
      </c>
      <c r="L403" s="140" t="str">
        <f t="shared" si="40"/>
        <v xml:space="preserve"> </v>
      </c>
      <c r="M403" s="138">
        <f t="shared" si="41"/>
        <v>0</v>
      </c>
      <c r="N403" s="22"/>
    </row>
    <row r="404" spans="1:17" ht="14.15" customHeight="1">
      <c r="A404" s="22"/>
      <c r="B404" s="1375"/>
      <c r="C404" s="128" t="s">
        <v>453</v>
      </c>
      <c r="D404" s="141"/>
      <c r="E404" s="142"/>
      <c r="F404" s="131" t="str">
        <f t="shared" si="36"/>
        <v xml:space="preserve"> </v>
      </c>
      <c r="G404" s="132"/>
      <c r="H404" s="133" t="str">
        <f t="shared" si="37"/>
        <v xml:space="preserve"> </v>
      </c>
      <c r="I404" s="134" t="str">
        <f t="shared" si="38"/>
        <v xml:space="preserve"> </v>
      </c>
      <c r="J404" s="135" t="str">
        <f t="shared" si="42"/>
        <v xml:space="preserve"> </v>
      </c>
      <c r="K404" s="136" t="str">
        <f t="shared" si="39"/>
        <v xml:space="preserve"> </v>
      </c>
      <c r="L404" s="140" t="str">
        <f t="shared" si="40"/>
        <v xml:space="preserve"> </v>
      </c>
      <c r="M404" s="138">
        <f t="shared" si="41"/>
        <v>0</v>
      </c>
      <c r="N404" s="22"/>
    </row>
    <row r="405" spans="1:17" ht="14.15" customHeight="1">
      <c r="A405" s="22"/>
      <c r="B405" s="1375"/>
      <c r="C405" s="128" t="s">
        <v>454</v>
      </c>
      <c r="D405" s="141"/>
      <c r="E405" s="142"/>
      <c r="F405" s="131" t="str">
        <f t="shared" si="36"/>
        <v xml:space="preserve"> </v>
      </c>
      <c r="G405" s="132"/>
      <c r="H405" s="133" t="str">
        <f t="shared" si="37"/>
        <v xml:space="preserve"> </v>
      </c>
      <c r="I405" s="134" t="str">
        <f t="shared" si="38"/>
        <v xml:space="preserve"> </v>
      </c>
      <c r="J405" s="135" t="str">
        <f t="shared" si="42"/>
        <v xml:space="preserve"> </v>
      </c>
      <c r="K405" s="136" t="str">
        <f t="shared" si="39"/>
        <v xml:space="preserve"> </v>
      </c>
      <c r="L405" s="140" t="str">
        <f t="shared" si="40"/>
        <v xml:space="preserve"> </v>
      </c>
      <c r="M405" s="138">
        <f t="shared" si="41"/>
        <v>0</v>
      </c>
      <c r="N405" s="22"/>
    </row>
    <row r="406" spans="1:17" ht="14.15" customHeight="1">
      <c r="A406" s="22"/>
      <c r="B406" s="1375"/>
      <c r="C406" s="128" t="s">
        <v>455</v>
      </c>
      <c r="D406" s="141"/>
      <c r="E406" s="142"/>
      <c r="F406" s="131" t="str">
        <f t="shared" si="36"/>
        <v xml:space="preserve"> </v>
      </c>
      <c r="G406" s="132"/>
      <c r="H406" s="133" t="str">
        <f t="shared" si="37"/>
        <v xml:space="preserve"> </v>
      </c>
      <c r="I406" s="134" t="str">
        <f t="shared" si="38"/>
        <v xml:space="preserve"> </v>
      </c>
      <c r="J406" s="135" t="str">
        <f t="shared" ref="J406:J416" si="43">IF(MIN($I$396:$I$416)=0," ",MIN($I$396:$I$416))</f>
        <v xml:space="preserve"> </v>
      </c>
      <c r="K406" s="136" t="str">
        <f t="shared" si="39"/>
        <v xml:space="preserve"> </v>
      </c>
      <c r="L406" s="140" t="str">
        <f t="shared" si="40"/>
        <v xml:space="preserve"> </v>
      </c>
      <c r="M406" s="138">
        <f t="shared" si="41"/>
        <v>0</v>
      </c>
      <c r="N406" s="22"/>
    </row>
    <row r="407" spans="1:17" ht="14.15" customHeight="1">
      <c r="A407" s="22"/>
      <c r="B407" s="155"/>
      <c r="C407" s="128" t="s">
        <v>456</v>
      </c>
      <c r="D407" s="141"/>
      <c r="E407" s="142"/>
      <c r="F407" s="131" t="str">
        <f t="shared" si="36"/>
        <v xml:space="preserve"> </v>
      </c>
      <c r="G407" s="132"/>
      <c r="H407" s="133" t="str">
        <f t="shared" si="37"/>
        <v xml:space="preserve"> </v>
      </c>
      <c r="I407" s="134" t="str">
        <f t="shared" si="38"/>
        <v xml:space="preserve"> </v>
      </c>
      <c r="J407" s="135" t="str">
        <f t="shared" si="43"/>
        <v xml:space="preserve"> </v>
      </c>
      <c r="K407" s="136" t="str">
        <f t="shared" si="39"/>
        <v xml:space="preserve"> </v>
      </c>
      <c r="L407" s="140" t="str">
        <f t="shared" si="40"/>
        <v xml:space="preserve"> </v>
      </c>
      <c r="M407" s="138">
        <f t="shared" si="41"/>
        <v>0</v>
      </c>
      <c r="N407" s="22"/>
    </row>
    <row r="408" spans="1:17" ht="14.15" customHeight="1">
      <c r="A408" s="22"/>
      <c r="B408" s="155"/>
      <c r="C408" s="128" t="s">
        <v>457</v>
      </c>
      <c r="D408" s="141"/>
      <c r="E408" s="130"/>
      <c r="F408" s="131" t="str">
        <f t="shared" si="36"/>
        <v xml:space="preserve"> </v>
      </c>
      <c r="G408" s="132"/>
      <c r="H408" s="133" t="str">
        <f t="shared" si="37"/>
        <v xml:space="preserve"> </v>
      </c>
      <c r="I408" s="134" t="str">
        <f t="shared" si="38"/>
        <v xml:space="preserve"> </v>
      </c>
      <c r="J408" s="135" t="str">
        <f t="shared" si="43"/>
        <v xml:space="preserve"> </v>
      </c>
      <c r="K408" s="136" t="str">
        <f t="shared" si="39"/>
        <v xml:space="preserve"> </v>
      </c>
      <c r="L408" s="140" t="str">
        <f t="shared" si="40"/>
        <v xml:space="preserve"> </v>
      </c>
      <c r="M408" s="138">
        <f t="shared" si="41"/>
        <v>0</v>
      </c>
      <c r="N408" s="22"/>
    </row>
    <row r="409" spans="1:17" ht="14.15" customHeight="1">
      <c r="A409" s="22"/>
      <c r="B409" s="155"/>
      <c r="C409" s="128" t="s">
        <v>458</v>
      </c>
      <c r="D409" s="129"/>
      <c r="E409" s="130"/>
      <c r="F409" s="131" t="str">
        <f t="shared" si="36"/>
        <v xml:space="preserve"> </v>
      </c>
      <c r="G409" s="132"/>
      <c r="H409" s="133" t="str">
        <f t="shared" si="37"/>
        <v xml:space="preserve"> </v>
      </c>
      <c r="I409" s="134" t="str">
        <f t="shared" si="38"/>
        <v xml:space="preserve"> </v>
      </c>
      <c r="J409" s="135" t="str">
        <f t="shared" si="43"/>
        <v xml:space="preserve"> </v>
      </c>
      <c r="K409" s="136" t="str">
        <f t="shared" si="39"/>
        <v xml:space="preserve"> </v>
      </c>
      <c r="L409" s="140" t="str">
        <f t="shared" si="40"/>
        <v xml:space="preserve"> </v>
      </c>
      <c r="M409" s="138">
        <f t="shared" si="41"/>
        <v>0</v>
      </c>
      <c r="N409" s="22"/>
    </row>
    <row r="410" spans="1:17" ht="14.15" customHeight="1">
      <c r="A410" s="22"/>
      <c r="B410" s="155"/>
      <c r="C410" s="128" t="s">
        <v>459</v>
      </c>
      <c r="D410" s="129"/>
      <c r="E410" s="130"/>
      <c r="F410" s="131" t="str">
        <f t="shared" si="36"/>
        <v xml:space="preserve"> </v>
      </c>
      <c r="G410" s="132"/>
      <c r="H410" s="133" t="str">
        <f t="shared" si="37"/>
        <v xml:space="preserve"> </v>
      </c>
      <c r="I410" s="134" t="str">
        <f t="shared" si="38"/>
        <v xml:space="preserve"> </v>
      </c>
      <c r="J410" s="135" t="str">
        <f t="shared" si="43"/>
        <v xml:space="preserve"> </v>
      </c>
      <c r="K410" s="136" t="str">
        <f t="shared" si="39"/>
        <v xml:space="preserve"> </v>
      </c>
      <c r="L410" s="140" t="str">
        <f t="shared" si="40"/>
        <v xml:space="preserve"> </v>
      </c>
      <c r="M410" s="138">
        <f t="shared" si="41"/>
        <v>0</v>
      </c>
      <c r="N410" s="22"/>
    </row>
    <row r="411" spans="1:17" ht="14.15" customHeight="1">
      <c r="A411" s="22"/>
      <c r="B411" s="155"/>
      <c r="C411" s="128" t="s">
        <v>460</v>
      </c>
      <c r="D411" s="141"/>
      <c r="E411" s="142"/>
      <c r="F411" s="131" t="str">
        <f t="shared" si="36"/>
        <v xml:space="preserve"> </v>
      </c>
      <c r="G411" s="132"/>
      <c r="H411" s="133" t="str">
        <f t="shared" si="37"/>
        <v xml:space="preserve"> </v>
      </c>
      <c r="I411" s="134" t="str">
        <f t="shared" si="38"/>
        <v xml:space="preserve"> </v>
      </c>
      <c r="J411" s="135" t="str">
        <f t="shared" si="43"/>
        <v xml:space="preserve"> </v>
      </c>
      <c r="K411" s="136" t="str">
        <f t="shared" si="39"/>
        <v xml:space="preserve"> </v>
      </c>
      <c r="L411" s="140" t="str">
        <f t="shared" si="40"/>
        <v xml:space="preserve"> </v>
      </c>
      <c r="M411" s="138">
        <f t="shared" si="41"/>
        <v>0</v>
      </c>
      <c r="N411" s="22"/>
    </row>
    <row r="412" spans="1:17" ht="14.15" customHeight="1">
      <c r="A412" s="22"/>
      <c r="B412" s="155"/>
      <c r="C412" s="128" t="s">
        <v>461</v>
      </c>
      <c r="D412" s="141"/>
      <c r="E412" s="142"/>
      <c r="F412" s="131" t="str">
        <f t="shared" si="36"/>
        <v xml:space="preserve"> </v>
      </c>
      <c r="G412" s="132"/>
      <c r="H412" s="133" t="str">
        <f t="shared" si="37"/>
        <v xml:space="preserve"> </v>
      </c>
      <c r="I412" s="134" t="str">
        <f t="shared" si="38"/>
        <v xml:space="preserve"> </v>
      </c>
      <c r="J412" s="135" t="str">
        <f t="shared" si="43"/>
        <v xml:space="preserve"> </v>
      </c>
      <c r="K412" s="136" t="str">
        <f t="shared" si="39"/>
        <v xml:space="preserve"> </v>
      </c>
      <c r="L412" s="140" t="str">
        <f t="shared" si="40"/>
        <v xml:space="preserve"> </v>
      </c>
      <c r="M412" s="138">
        <f t="shared" si="41"/>
        <v>0</v>
      </c>
      <c r="N412" s="22"/>
    </row>
    <row r="413" spans="1:17" ht="14.15" customHeight="1">
      <c r="A413" s="22"/>
      <c r="B413" s="155"/>
      <c r="C413" s="128" t="s">
        <v>462</v>
      </c>
      <c r="D413" s="141"/>
      <c r="E413" s="142"/>
      <c r="F413" s="131" t="str">
        <f t="shared" si="36"/>
        <v xml:space="preserve"> </v>
      </c>
      <c r="G413" s="132"/>
      <c r="H413" s="133" t="str">
        <f t="shared" si="37"/>
        <v xml:space="preserve"> </v>
      </c>
      <c r="I413" s="134" t="str">
        <f t="shared" si="38"/>
        <v xml:space="preserve"> </v>
      </c>
      <c r="J413" s="135" t="str">
        <f t="shared" si="43"/>
        <v xml:space="preserve"> </v>
      </c>
      <c r="K413" s="136" t="str">
        <f t="shared" si="39"/>
        <v xml:space="preserve"> </v>
      </c>
      <c r="L413" s="140" t="str">
        <f t="shared" si="40"/>
        <v xml:space="preserve"> </v>
      </c>
      <c r="M413" s="138">
        <f t="shared" si="41"/>
        <v>0</v>
      </c>
      <c r="N413" s="22"/>
    </row>
    <row r="414" spans="1:17" ht="14.15" customHeight="1">
      <c r="A414" s="22"/>
      <c r="B414" s="155"/>
      <c r="C414" s="128" t="s">
        <v>463</v>
      </c>
      <c r="D414" s="141"/>
      <c r="E414" s="142"/>
      <c r="F414" s="131" t="str">
        <f t="shared" si="36"/>
        <v xml:space="preserve"> </v>
      </c>
      <c r="G414" s="132"/>
      <c r="H414" s="133" t="str">
        <f t="shared" si="37"/>
        <v xml:space="preserve"> </v>
      </c>
      <c r="I414" s="134" t="str">
        <f t="shared" si="38"/>
        <v xml:space="preserve"> </v>
      </c>
      <c r="J414" s="135" t="str">
        <f t="shared" si="43"/>
        <v xml:space="preserve"> </v>
      </c>
      <c r="K414" s="136" t="str">
        <f t="shared" si="39"/>
        <v xml:space="preserve"> </v>
      </c>
      <c r="L414" s="140" t="str">
        <f t="shared" si="40"/>
        <v xml:space="preserve"> </v>
      </c>
      <c r="M414" s="138">
        <f t="shared" si="41"/>
        <v>0</v>
      </c>
      <c r="N414" s="22"/>
    </row>
    <row r="415" spans="1:17" ht="14.15" customHeight="1">
      <c r="A415" s="22"/>
      <c r="B415" s="155"/>
      <c r="C415" s="128" t="s">
        <v>464</v>
      </c>
      <c r="D415" s="129"/>
      <c r="E415" s="130"/>
      <c r="F415" s="131" t="str">
        <f t="shared" si="36"/>
        <v xml:space="preserve"> </v>
      </c>
      <c r="G415" s="132"/>
      <c r="H415" s="133" t="str">
        <f t="shared" si="37"/>
        <v xml:space="preserve"> </v>
      </c>
      <c r="I415" s="134" t="str">
        <f t="shared" si="38"/>
        <v xml:space="preserve"> </v>
      </c>
      <c r="J415" s="135" t="str">
        <f t="shared" si="43"/>
        <v xml:space="preserve"> </v>
      </c>
      <c r="K415" s="136" t="str">
        <f t="shared" si="39"/>
        <v xml:space="preserve"> </v>
      </c>
      <c r="L415" s="140" t="str">
        <f t="shared" si="40"/>
        <v xml:space="preserve"> </v>
      </c>
      <c r="M415" s="138">
        <f t="shared" si="41"/>
        <v>0</v>
      </c>
      <c r="N415" s="22"/>
    </row>
    <row r="416" spans="1:17" ht="14.15" customHeight="1" thickBot="1">
      <c r="A416" s="22"/>
      <c r="B416" s="156"/>
      <c r="C416" s="157" t="s">
        <v>465</v>
      </c>
      <c r="D416" s="158"/>
      <c r="E416" s="159"/>
      <c r="F416" s="160" t="str">
        <f t="shared" si="36"/>
        <v xml:space="preserve"> </v>
      </c>
      <c r="G416" s="238"/>
      <c r="H416" s="161" t="str">
        <f t="shared" si="37"/>
        <v xml:space="preserve"> </v>
      </c>
      <c r="I416" s="162" t="str">
        <f t="shared" si="38"/>
        <v xml:space="preserve"> </v>
      </c>
      <c r="J416" s="163" t="str">
        <f t="shared" si="43"/>
        <v xml:space="preserve"> </v>
      </c>
      <c r="K416" s="164" t="str">
        <f t="shared" si="39"/>
        <v xml:space="preserve"> </v>
      </c>
      <c r="L416" s="165" t="str">
        <f t="shared" si="40"/>
        <v xml:space="preserve"> </v>
      </c>
      <c r="M416" s="166">
        <f t="shared" si="41"/>
        <v>0</v>
      </c>
      <c r="N416" s="22"/>
      <c r="P416" s="167"/>
      <c r="Q416" s="3"/>
    </row>
    <row r="417" spans="1:17" ht="14.15" customHeight="1" thickBot="1">
      <c r="A417" s="22"/>
      <c r="B417" s="168"/>
      <c r="C417" s="157" t="s">
        <v>465</v>
      </c>
      <c r="D417" s="169" t="str">
        <f t="shared" ref="D417:L417" si="44">IF(ISBLANK(D416)," ",D416)</f>
        <v xml:space="preserve"> </v>
      </c>
      <c r="E417" s="170" t="str">
        <f t="shared" si="44"/>
        <v xml:space="preserve"> </v>
      </c>
      <c r="F417" s="171" t="str">
        <f t="shared" si="44"/>
        <v xml:space="preserve"> </v>
      </c>
      <c r="G417" s="172" t="str">
        <f t="shared" si="44"/>
        <v xml:space="preserve"> </v>
      </c>
      <c r="H417" s="172" t="str">
        <f t="shared" si="44"/>
        <v xml:space="preserve"> </v>
      </c>
      <c r="I417" s="173" t="str">
        <f t="shared" si="44"/>
        <v xml:space="preserve"> </v>
      </c>
      <c r="J417" s="173" t="str">
        <f t="shared" si="44"/>
        <v xml:space="preserve"> </v>
      </c>
      <c r="K417" s="172" t="str">
        <f t="shared" si="44"/>
        <v xml:space="preserve"> </v>
      </c>
      <c r="L417" s="174" t="str">
        <f t="shared" si="44"/>
        <v xml:space="preserve"> </v>
      </c>
      <c r="M417" s="175"/>
      <c r="N417" s="22"/>
      <c r="P417" s="167"/>
      <c r="Q417" s="3"/>
    </row>
    <row r="418" spans="1:17" ht="15.5" thickBot="1">
      <c r="A418" s="22"/>
      <c r="B418" s="176"/>
      <c r="C418" s="95"/>
      <c r="D418" s="95"/>
      <c r="E418" s="1380" t="s">
        <v>26</v>
      </c>
      <c r="F418" s="1381"/>
      <c r="G418" s="177" t="str">
        <f>IF(SUM(G52:G416)&lt;=0," ",SUM(G52:G416))</f>
        <v xml:space="preserve"> </v>
      </c>
      <c r="H418" s="95"/>
      <c r="I418" s="178"/>
      <c r="J418" s="1379" t="s">
        <v>466</v>
      </c>
      <c r="K418" s="1379"/>
      <c r="L418" s="254" t="str">
        <f>IF(SUM(L52:L416)&lt;=0," ",SUM(L52:L416))</f>
        <v xml:space="preserve"> </v>
      </c>
      <c r="M418" s="179" t="s">
        <v>862</v>
      </c>
      <c r="N418" s="22"/>
      <c r="O418" s="12"/>
    </row>
    <row r="419" spans="1:17" ht="14">
      <c r="A419" s="22"/>
      <c r="B419" s="180"/>
      <c r="C419" s="1378"/>
      <c r="D419" s="1378"/>
      <c r="E419" s="1378"/>
      <c r="F419" s="1378"/>
      <c r="G419" s="1378"/>
      <c r="H419" s="1378"/>
      <c r="I419" s="1379" t="s">
        <v>467</v>
      </c>
      <c r="J419" s="1379"/>
      <c r="K419" s="1379"/>
      <c r="L419" s="79" t="str">
        <f>IF(COUNTIF(L52:L416,"&gt;0")&lt;=0," ",COUNTIF(L52:L416,"&gt;0"))</f>
        <v xml:space="preserve"> </v>
      </c>
      <c r="M419" s="179" t="s">
        <v>468</v>
      </c>
      <c r="N419" s="22"/>
      <c r="O419" s="12"/>
    </row>
    <row r="420" spans="1:17" ht="14.25" customHeight="1">
      <c r="A420" s="22"/>
      <c r="B420" s="180"/>
      <c r="C420" s="1378"/>
      <c r="D420" s="1378"/>
      <c r="E420" s="1378"/>
      <c r="F420" s="1378"/>
      <c r="G420" s="1378"/>
      <c r="H420" s="1378"/>
      <c r="I420" s="178"/>
      <c r="J420" s="38"/>
      <c r="K420" s="38"/>
      <c r="L420" s="181"/>
      <c r="M420" s="179"/>
      <c r="N420" s="22"/>
      <c r="O420" s="12"/>
    </row>
    <row r="421" spans="1:17" ht="21" customHeight="1">
      <c r="A421" s="22"/>
      <c r="B421" s="180"/>
      <c r="C421" s="37"/>
      <c r="D421" s="37"/>
      <c r="E421" s="37"/>
      <c r="F421" s="37"/>
      <c r="G421" s="72"/>
      <c r="H421" s="72"/>
      <c r="I421" s="37"/>
      <c r="J421" s="37"/>
      <c r="K421" s="37"/>
      <c r="L421" s="37"/>
      <c r="M421" s="179"/>
      <c r="N421" s="22"/>
      <c r="O421" s="12"/>
    </row>
    <row r="422" spans="1:17" ht="18">
      <c r="A422" s="22"/>
      <c r="B422" s="180"/>
      <c r="C422" s="182" t="s">
        <v>863</v>
      </c>
      <c r="D422" s="37"/>
      <c r="E422" s="37"/>
      <c r="F422" s="37"/>
      <c r="G422" s="72"/>
      <c r="H422" s="72"/>
      <c r="I422" s="37"/>
      <c r="J422" s="37"/>
      <c r="K422" s="37"/>
      <c r="L422" s="37"/>
      <c r="M422" s="179"/>
      <c r="N422" s="22"/>
      <c r="O422" s="12"/>
    </row>
    <row r="423" spans="1:17" ht="12" customHeight="1">
      <c r="A423" s="22"/>
      <c r="B423" s="180"/>
      <c r="C423" s="37"/>
      <c r="D423" s="37"/>
      <c r="E423" s="37"/>
      <c r="F423" s="37"/>
      <c r="G423" s="72"/>
      <c r="H423" s="72"/>
      <c r="I423" s="37"/>
      <c r="J423" s="37"/>
      <c r="K423" s="37"/>
      <c r="L423" s="37"/>
      <c r="M423" s="179"/>
      <c r="N423" s="22"/>
      <c r="O423" s="12"/>
    </row>
    <row r="424" spans="1:17" ht="14">
      <c r="A424" s="22"/>
      <c r="B424" s="180"/>
      <c r="C424" s="1385" t="s">
        <v>1044</v>
      </c>
      <c r="D424" s="1386"/>
      <c r="E424" s="1386"/>
      <c r="F424" s="1386"/>
      <c r="G424" s="1386"/>
      <c r="H424" s="183" t="s">
        <v>469</v>
      </c>
      <c r="I424" s="37"/>
      <c r="J424" s="184" t="s">
        <v>470</v>
      </c>
      <c r="K424" s="184"/>
      <c r="L424" s="185"/>
      <c r="M424" s="179"/>
      <c r="N424" s="22"/>
      <c r="O424" s="12"/>
    </row>
    <row r="425" spans="1:17" ht="16.5">
      <c r="A425" s="22"/>
      <c r="B425" s="180"/>
      <c r="C425" s="37"/>
      <c r="D425" s="1398" t="str">
        <f>IF(L418&gt;0,L418," ")</f>
        <v xml:space="preserve"> </v>
      </c>
      <c r="E425" s="1399"/>
      <c r="F425" s="1400"/>
      <c r="G425" s="184" t="s">
        <v>864</v>
      </c>
      <c r="H425" s="255" t="str">
        <f>IF(L419&gt;0,L419," ")</f>
        <v xml:space="preserve"> </v>
      </c>
      <c r="I425" s="185" t="s">
        <v>471</v>
      </c>
      <c r="J425" s="256" t="str">
        <f>IF(AND(L418=" ",L419=" ")," ",L418/L419)</f>
        <v xml:space="preserve"> </v>
      </c>
      <c r="K425" s="71" t="s">
        <v>865</v>
      </c>
      <c r="L425" s="71"/>
      <c r="M425" s="179"/>
      <c r="N425" s="22"/>
      <c r="O425" s="12"/>
    </row>
    <row r="426" spans="1:17" ht="18" customHeight="1">
      <c r="A426" s="22"/>
      <c r="B426" s="180"/>
      <c r="C426" s="37"/>
      <c r="D426" s="72"/>
      <c r="E426" s="72"/>
      <c r="F426" s="72"/>
      <c r="G426" s="38"/>
      <c r="H426" s="72"/>
      <c r="I426" s="37"/>
      <c r="J426" s="37"/>
      <c r="K426" s="37"/>
      <c r="L426" s="37"/>
      <c r="M426" s="179"/>
      <c r="N426" s="22"/>
      <c r="O426" s="12"/>
    </row>
    <row r="427" spans="1:17" ht="17.25" customHeight="1" thickBot="1">
      <c r="A427" s="22"/>
      <c r="B427" s="180"/>
      <c r="C427" s="1385" t="s">
        <v>1045</v>
      </c>
      <c r="D427" s="1386"/>
      <c r="E427" s="1386"/>
      <c r="F427" s="1386"/>
      <c r="G427" s="1386"/>
      <c r="H427" s="188" t="s">
        <v>472</v>
      </c>
      <c r="I427" s="71" t="s">
        <v>473</v>
      </c>
      <c r="J427" s="189" t="s">
        <v>877</v>
      </c>
      <c r="K427" s="189"/>
      <c r="L427" s="189"/>
      <c r="M427" s="179"/>
      <c r="N427" s="22"/>
      <c r="O427" s="12"/>
    </row>
    <row r="428" spans="1:17" ht="18" thickBot="1">
      <c r="A428" s="22"/>
      <c r="B428" s="180"/>
      <c r="C428" s="37"/>
      <c r="D428" s="1398" t="str">
        <f>IF(ISBLANK(J425)," ",J425)</f>
        <v xml:space="preserve"> </v>
      </c>
      <c r="E428" s="1399"/>
      <c r="F428" s="1400"/>
      <c r="G428" s="183" t="s">
        <v>866</v>
      </c>
      <c r="H428" s="186">
        <v>365</v>
      </c>
      <c r="I428" s="185" t="s">
        <v>471</v>
      </c>
      <c r="J428" s="261" t="str">
        <f>IF(D428=" "," ",D428*H428)</f>
        <v xml:space="preserve"> </v>
      </c>
      <c r="K428" s="191" t="s">
        <v>867</v>
      </c>
      <c r="L428" s="191"/>
      <c r="M428" s="179"/>
      <c r="N428" s="22"/>
      <c r="O428" s="12"/>
    </row>
    <row r="429" spans="1:17" ht="19.5" customHeight="1">
      <c r="A429" s="22"/>
      <c r="B429" s="180"/>
      <c r="C429" s="37"/>
      <c r="D429" s="72"/>
      <c r="E429" s="72"/>
      <c r="F429" s="197"/>
      <c r="G429" s="183"/>
      <c r="H429" s="72"/>
      <c r="I429" s="185"/>
      <c r="J429" s="37"/>
      <c r="K429" s="37"/>
      <c r="L429" s="37"/>
      <c r="M429" s="179"/>
      <c r="N429" s="22"/>
      <c r="O429" s="12"/>
    </row>
    <row r="430" spans="1:17" ht="17">
      <c r="A430" s="22"/>
      <c r="B430" s="180"/>
      <c r="C430" s="37"/>
      <c r="D430" s="72"/>
      <c r="E430" s="72"/>
      <c r="F430" s="72"/>
      <c r="G430" s="1395" t="s">
        <v>876</v>
      </c>
      <c r="H430" s="1395"/>
      <c r="I430" s="1397"/>
      <c r="J430" s="187" t="str">
        <f>IF(I35&gt;0,I35,IF(I38&gt;0,I38," "))</f>
        <v xml:space="preserve"> </v>
      </c>
      <c r="K430" s="184" t="s">
        <v>868</v>
      </c>
      <c r="L430" s="184"/>
      <c r="M430" s="179"/>
      <c r="N430" s="22"/>
      <c r="O430" s="12"/>
    </row>
    <row r="431" spans="1:17" ht="17.25" customHeight="1" thickBot="1">
      <c r="A431" s="22"/>
      <c r="B431" s="180"/>
      <c r="C431" s="37"/>
      <c r="D431" s="72"/>
      <c r="E431" s="72"/>
      <c r="F431" s="72"/>
      <c r="G431" s="183"/>
      <c r="H431" s="72"/>
      <c r="I431" s="185"/>
      <c r="J431" s="37"/>
      <c r="K431" s="37"/>
      <c r="L431" s="37"/>
      <c r="M431" s="179"/>
      <c r="N431" s="22"/>
      <c r="O431" s="12"/>
    </row>
    <row r="432" spans="1:17" ht="18.75" customHeight="1" thickBot="1">
      <c r="A432" s="22"/>
      <c r="B432" s="180"/>
      <c r="C432" s="37"/>
      <c r="D432" s="72"/>
      <c r="E432" s="72"/>
      <c r="F432" s="1395" t="s">
        <v>474</v>
      </c>
      <c r="G432" s="1395"/>
      <c r="H432" s="1395"/>
      <c r="I432" s="1396"/>
      <c r="J432" s="193" t="str">
        <f>IF(OR(J428=" ",J430=" ")," ",(J428-J430)/J428*100)</f>
        <v xml:space="preserve"> </v>
      </c>
      <c r="K432" s="191" t="s">
        <v>52</v>
      </c>
      <c r="L432" s="191"/>
      <c r="M432" s="179"/>
      <c r="N432" s="22"/>
      <c r="O432" s="12"/>
    </row>
    <row r="433" spans="1:17" ht="15.5">
      <c r="A433" s="22"/>
      <c r="B433" s="180"/>
      <c r="C433" s="37"/>
      <c r="D433" s="72"/>
      <c r="E433" s="72"/>
      <c r="F433" s="192"/>
      <c r="G433" s="192"/>
      <c r="H433" s="192"/>
      <c r="I433" s="192"/>
      <c r="J433" s="194"/>
      <c r="K433" s="191"/>
      <c r="L433" s="191"/>
      <c r="M433" s="179"/>
      <c r="N433" s="22"/>
      <c r="O433" s="12"/>
    </row>
    <row r="434" spans="1:17" ht="15.5">
      <c r="A434" s="22"/>
      <c r="B434" s="180"/>
      <c r="C434" s="37"/>
      <c r="D434" s="72"/>
      <c r="E434" s="72"/>
      <c r="F434" s="192"/>
      <c r="G434" s="192"/>
      <c r="H434" s="192"/>
      <c r="I434" s="192"/>
      <c r="J434" s="195"/>
      <c r="K434" s="191"/>
      <c r="L434" s="191"/>
      <c r="M434" s="179"/>
      <c r="N434" s="22"/>
      <c r="O434" s="12"/>
    </row>
    <row r="435" spans="1:17" ht="15.5">
      <c r="A435" s="22"/>
      <c r="B435" s="180"/>
      <c r="C435" s="1394" t="s">
        <v>475</v>
      </c>
      <c r="D435" s="1394"/>
      <c r="E435" s="1394"/>
      <c r="F435" s="192"/>
      <c r="G435" s="192"/>
      <c r="H435" s="192"/>
      <c r="I435" s="192"/>
      <c r="J435" s="195"/>
      <c r="K435" s="191"/>
      <c r="L435" s="191"/>
      <c r="M435" s="179"/>
      <c r="N435" s="22"/>
      <c r="O435" s="12"/>
    </row>
    <row r="436" spans="1:17" ht="16.5" customHeight="1">
      <c r="A436" s="22"/>
      <c r="B436" s="180"/>
      <c r="C436" s="1390"/>
      <c r="D436" s="1391"/>
      <c r="E436" s="1391"/>
      <c r="F436" s="1391"/>
      <c r="G436" s="1391"/>
      <c r="H436" s="1391"/>
      <c r="I436" s="1391"/>
      <c r="J436" s="1391"/>
      <c r="K436" s="1391"/>
      <c r="L436" s="1391"/>
      <c r="M436" s="179"/>
      <c r="N436" s="22"/>
      <c r="O436" s="12"/>
    </row>
    <row r="437" spans="1:17" ht="16.5" customHeight="1">
      <c r="A437" s="22"/>
      <c r="B437" s="180"/>
      <c r="C437" s="1392"/>
      <c r="D437" s="1392"/>
      <c r="E437" s="1392"/>
      <c r="F437" s="1392"/>
      <c r="G437" s="1392"/>
      <c r="H437" s="1392"/>
      <c r="I437" s="1392"/>
      <c r="J437" s="1392"/>
      <c r="K437" s="1392"/>
      <c r="L437" s="1392"/>
      <c r="M437" s="179"/>
      <c r="N437" s="22"/>
      <c r="O437" s="12"/>
    </row>
    <row r="438" spans="1:17" ht="16.5" customHeight="1">
      <c r="A438" s="22"/>
      <c r="B438" s="180"/>
      <c r="C438" s="1392"/>
      <c r="D438" s="1393"/>
      <c r="E438" s="1393"/>
      <c r="F438" s="1393"/>
      <c r="G438" s="1393"/>
      <c r="H438" s="1393"/>
      <c r="I438" s="1393"/>
      <c r="J438" s="1393"/>
      <c r="K438" s="1393"/>
      <c r="L438" s="1393"/>
      <c r="M438" s="179"/>
      <c r="N438" s="22"/>
      <c r="O438" s="12"/>
    </row>
    <row r="439" spans="1:17" ht="16.5" customHeight="1">
      <c r="A439" s="22"/>
      <c r="B439" s="180"/>
      <c r="C439" s="1392"/>
      <c r="D439" s="1393"/>
      <c r="E439" s="1393"/>
      <c r="F439" s="1393"/>
      <c r="G439" s="1393"/>
      <c r="H439" s="1393"/>
      <c r="I439" s="1393"/>
      <c r="J439" s="1393"/>
      <c r="K439" s="1393"/>
      <c r="L439" s="1393"/>
      <c r="M439" s="179"/>
      <c r="N439" s="22"/>
      <c r="O439" s="12"/>
    </row>
    <row r="440" spans="1:17" ht="16.5" customHeight="1">
      <c r="A440" s="22"/>
      <c r="B440" s="180"/>
      <c r="C440" s="1392"/>
      <c r="D440" s="1393"/>
      <c r="E440" s="1393"/>
      <c r="F440" s="1393"/>
      <c r="G440" s="1393"/>
      <c r="H440" s="1393"/>
      <c r="I440" s="1393"/>
      <c r="J440" s="1393"/>
      <c r="K440" s="1393"/>
      <c r="L440" s="1393"/>
      <c r="M440" s="179"/>
      <c r="N440" s="22"/>
      <c r="O440" s="12"/>
    </row>
    <row r="441" spans="1:17" ht="26.25" customHeight="1">
      <c r="A441" s="22"/>
      <c r="B441" s="180"/>
      <c r="C441" s="37"/>
      <c r="D441" s="72"/>
      <c r="E441" s="72"/>
      <c r="F441" s="192"/>
      <c r="G441" s="192"/>
      <c r="H441" s="192"/>
      <c r="I441" s="192"/>
      <c r="J441" s="195"/>
      <c r="K441" s="191"/>
      <c r="L441" s="191"/>
      <c r="M441" s="179"/>
      <c r="N441" s="22"/>
      <c r="O441" s="12"/>
    </row>
    <row r="442" spans="1:17" ht="15.75" customHeight="1" thickBot="1">
      <c r="A442" s="22"/>
      <c r="B442" s="198"/>
      <c r="C442" s="199"/>
      <c r="D442" s="199"/>
      <c r="E442" s="199"/>
      <c r="F442" s="199"/>
      <c r="G442" s="199"/>
      <c r="H442" s="199"/>
      <c r="I442" s="199"/>
      <c r="J442" s="200"/>
      <c r="K442" s="199"/>
      <c r="L442" s="199"/>
      <c r="M442" s="201"/>
      <c r="N442" s="22"/>
      <c r="O442" s="12"/>
    </row>
    <row r="443" spans="1:17" ht="7.5" customHeight="1">
      <c r="A443" s="22"/>
      <c r="B443" s="22"/>
      <c r="C443" s="202"/>
      <c r="D443" s="202"/>
      <c r="E443" s="202"/>
      <c r="F443" s="202"/>
      <c r="G443" s="202"/>
      <c r="H443" s="203"/>
      <c r="I443" s="203"/>
      <c r="J443" s="203"/>
      <c r="K443" s="203"/>
      <c r="L443" s="28"/>
      <c r="M443" s="28"/>
      <c r="N443" s="28"/>
      <c r="O443" s="3"/>
      <c r="P443" s="3"/>
    </row>
    <row r="444" spans="1:17" ht="14.25" customHeight="1">
      <c r="L444" s="204"/>
      <c r="M444" s="3"/>
      <c r="N444" s="204"/>
      <c r="O444" s="3"/>
      <c r="P444" s="3"/>
    </row>
    <row r="445" spans="1:17" ht="7.5" customHeight="1">
      <c r="H445" s="205"/>
      <c r="I445" s="205"/>
      <c r="L445" s="3"/>
      <c r="M445" s="3"/>
      <c r="N445" s="3"/>
      <c r="O445" s="3"/>
      <c r="P445" s="3"/>
    </row>
    <row r="446" spans="1:17">
      <c r="H446" s="205"/>
      <c r="I446" s="205"/>
      <c r="L446" s="206"/>
      <c r="M446" s="3"/>
      <c r="N446" s="207"/>
      <c r="O446" s="3"/>
      <c r="P446" s="3"/>
    </row>
    <row r="447" spans="1:17" ht="4.5" customHeight="1">
      <c r="H447" s="205"/>
      <c r="I447" s="205"/>
      <c r="K447" s="208"/>
      <c r="L447" s="208"/>
      <c r="M447" s="208"/>
      <c r="N447" s="208"/>
      <c r="O447" s="208"/>
      <c r="P447" s="208"/>
      <c r="Q447" s="208"/>
    </row>
    <row r="448" spans="1:17" ht="13">
      <c r="H448" s="205"/>
      <c r="I448" s="205"/>
      <c r="K448" s="208"/>
      <c r="L448" s="208"/>
      <c r="M448" s="208"/>
      <c r="N448" s="209"/>
      <c r="O448" s="208"/>
      <c r="P448" s="208"/>
      <c r="Q448" s="208"/>
    </row>
    <row r="449" spans="8:14" ht="13">
      <c r="H449" s="205"/>
      <c r="I449" s="205"/>
      <c r="N449" s="210"/>
    </row>
    <row r="450" spans="8:14">
      <c r="H450" s="205"/>
      <c r="I450" s="205"/>
    </row>
    <row r="451" spans="8:14" ht="13">
      <c r="H451" s="205"/>
      <c r="I451" s="205"/>
      <c r="J451" s="211"/>
      <c r="N451" s="212"/>
    </row>
    <row r="452" spans="8:14" ht="13">
      <c r="H452" s="205"/>
      <c r="I452" s="205"/>
      <c r="K452" s="208"/>
      <c r="L452" s="208"/>
      <c r="M452" s="208"/>
      <c r="N452" s="212"/>
    </row>
    <row r="453" spans="8:14" ht="13">
      <c r="H453" s="205"/>
      <c r="I453" s="205"/>
      <c r="N453" s="212"/>
    </row>
    <row r="454" spans="8:14">
      <c r="H454" s="205"/>
      <c r="I454" s="205"/>
    </row>
    <row r="455" spans="8:14">
      <c r="H455" s="205"/>
      <c r="I455" s="205"/>
    </row>
    <row r="456" spans="8:14" ht="13">
      <c r="H456" s="205"/>
      <c r="I456" s="205"/>
      <c r="J456" s="211"/>
    </row>
    <row r="457" spans="8:14">
      <c r="H457" s="205"/>
      <c r="I457" s="205"/>
    </row>
    <row r="458" spans="8:14">
      <c r="H458" s="205"/>
      <c r="I458" s="205"/>
    </row>
    <row r="459" spans="8:14">
      <c r="H459" s="205"/>
      <c r="I459" s="205"/>
    </row>
    <row r="460" spans="8:14">
      <c r="H460" s="205"/>
      <c r="I460" s="205"/>
    </row>
    <row r="461" spans="8:14">
      <c r="H461" s="205"/>
      <c r="I461" s="205"/>
    </row>
    <row r="462" spans="8:14">
      <c r="H462" s="205"/>
      <c r="I462" s="205"/>
    </row>
    <row r="463" spans="8:14">
      <c r="H463" s="205"/>
      <c r="I463" s="205"/>
    </row>
    <row r="464" spans="8:14">
      <c r="H464" s="205"/>
      <c r="I464" s="205"/>
    </row>
    <row r="465" spans="8:9">
      <c r="H465" s="205"/>
      <c r="I465" s="205"/>
    </row>
    <row r="466" spans="8:9">
      <c r="H466" s="205"/>
      <c r="I466" s="205"/>
    </row>
    <row r="467" spans="8:9">
      <c r="H467" s="205"/>
      <c r="I467" s="205"/>
    </row>
    <row r="468" spans="8:9">
      <c r="H468" s="205"/>
      <c r="I468" s="205"/>
    </row>
    <row r="469" spans="8:9">
      <c r="H469" s="205"/>
      <c r="I469" s="205"/>
    </row>
    <row r="470" spans="8:9">
      <c r="H470" s="205"/>
      <c r="I470" s="205"/>
    </row>
    <row r="471" spans="8:9">
      <c r="H471" s="205"/>
      <c r="I471" s="205"/>
    </row>
    <row r="472" spans="8:9">
      <c r="H472" s="205"/>
      <c r="I472" s="205"/>
    </row>
    <row r="473" spans="8:9">
      <c r="H473" s="205"/>
      <c r="I473" s="205"/>
    </row>
    <row r="474" spans="8:9">
      <c r="H474" s="205"/>
      <c r="I474" s="205"/>
    </row>
    <row r="475" spans="8:9">
      <c r="H475" s="205"/>
      <c r="I475" s="205"/>
    </row>
    <row r="476" spans="8:9">
      <c r="H476" s="205"/>
      <c r="I476" s="205"/>
    </row>
    <row r="477" spans="8:9">
      <c r="H477" s="205"/>
      <c r="I477" s="205"/>
    </row>
    <row r="478" spans="8:9">
      <c r="H478" s="205"/>
      <c r="I478" s="205"/>
    </row>
    <row r="479" spans="8:9">
      <c r="H479" s="205"/>
      <c r="I479" s="205"/>
    </row>
    <row r="480" spans="8:9">
      <c r="H480" s="205"/>
      <c r="I480" s="205"/>
    </row>
    <row r="481" spans="8:9">
      <c r="H481" s="205"/>
      <c r="I481" s="205"/>
    </row>
    <row r="482" spans="8:9">
      <c r="H482" s="205"/>
      <c r="I482" s="205"/>
    </row>
    <row r="483" spans="8:9">
      <c r="H483" s="205"/>
      <c r="I483" s="205"/>
    </row>
    <row r="484" spans="8:9">
      <c r="H484" s="205"/>
      <c r="I484" s="205"/>
    </row>
    <row r="485" spans="8:9">
      <c r="H485" s="205"/>
      <c r="I485" s="205"/>
    </row>
    <row r="486" spans="8:9">
      <c r="H486" s="205"/>
      <c r="I486" s="205"/>
    </row>
    <row r="487" spans="8:9">
      <c r="H487" s="205"/>
      <c r="I487" s="205"/>
    </row>
    <row r="488" spans="8:9">
      <c r="H488" s="205"/>
      <c r="I488" s="205"/>
    </row>
    <row r="489" spans="8:9">
      <c r="H489" s="205"/>
      <c r="I489" s="205"/>
    </row>
    <row r="490" spans="8:9">
      <c r="H490" s="205"/>
      <c r="I490" s="205"/>
    </row>
    <row r="491" spans="8:9">
      <c r="H491" s="205"/>
      <c r="I491" s="205"/>
    </row>
    <row r="492" spans="8:9" ht="13">
      <c r="H492" s="213"/>
      <c r="I492" s="213"/>
    </row>
    <row r="493" spans="8:9" ht="13">
      <c r="H493" s="213"/>
      <c r="I493" s="213"/>
    </row>
  </sheetData>
  <sheetProtection password="912B" sheet="1" objects="1" scenarios="1"/>
  <mergeCells count="79">
    <mergeCell ref="J13:M15"/>
    <mergeCell ref="B5:G5"/>
    <mergeCell ref="K33:M39"/>
    <mergeCell ref="K19:L19"/>
    <mergeCell ref="J8:M8"/>
    <mergeCell ref="J7:M7"/>
    <mergeCell ref="B17:M17"/>
    <mergeCell ref="I35:I36"/>
    <mergeCell ref="J35:J36"/>
    <mergeCell ref="H5:L5"/>
    <mergeCell ref="K23:M30"/>
    <mergeCell ref="C38:H38"/>
    <mergeCell ref="C424:G424"/>
    <mergeCell ref="C44:C50"/>
    <mergeCell ref="C436:L436"/>
    <mergeCell ref="C440:L440"/>
    <mergeCell ref="C435:E435"/>
    <mergeCell ref="F432:I432"/>
    <mergeCell ref="G430:I430"/>
    <mergeCell ref="C427:G427"/>
    <mergeCell ref="D428:F428"/>
    <mergeCell ref="D425:F425"/>
    <mergeCell ref="C437:L437"/>
    <mergeCell ref="C438:L438"/>
    <mergeCell ref="C439:L439"/>
    <mergeCell ref="O52:P52"/>
    <mergeCell ref="J48:J49"/>
    <mergeCell ref="K44:K49"/>
    <mergeCell ref="I44:I49"/>
    <mergeCell ref="L44:L49"/>
    <mergeCell ref="M44:M49"/>
    <mergeCell ref="O53:P53"/>
    <mergeCell ref="O83:P83"/>
    <mergeCell ref="O55:P55"/>
    <mergeCell ref="C420:H420"/>
    <mergeCell ref="C419:H419"/>
    <mergeCell ref="I419:K419"/>
    <mergeCell ref="J418:K418"/>
    <mergeCell ref="E418:F418"/>
    <mergeCell ref="B369:B377"/>
    <mergeCell ref="B334:B337"/>
    <mergeCell ref="B338:B345"/>
    <mergeCell ref="B399:B406"/>
    <mergeCell ref="B395:B398"/>
    <mergeCell ref="B273:B276"/>
    <mergeCell ref="B277:B282"/>
    <mergeCell ref="B365:B368"/>
    <mergeCell ref="B304:B307"/>
    <mergeCell ref="B308:B315"/>
    <mergeCell ref="B246:B250"/>
    <mergeCell ref="B96:B101"/>
    <mergeCell ref="B61:B64"/>
    <mergeCell ref="B65:B71"/>
    <mergeCell ref="B151:B154"/>
    <mergeCell ref="B155:B159"/>
    <mergeCell ref="B120:B123"/>
    <mergeCell ref="B124:B128"/>
    <mergeCell ref="B92:B95"/>
    <mergeCell ref="B212:B215"/>
    <mergeCell ref="B216:B219"/>
    <mergeCell ref="B181:B184"/>
    <mergeCell ref="B185:B188"/>
    <mergeCell ref="B242:B245"/>
    <mergeCell ref="B44:B51"/>
    <mergeCell ref="B2:M2"/>
    <mergeCell ref="B3:M3"/>
    <mergeCell ref="J10:K10"/>
    <mergeCell ref="B41:M41"/>
    <mergeCell ref="J12:K12"/>
    <mergeCell ref="G47:G49"/>
    <mergeCell ref="F44:F48"/>
    <mergeCell ref="G44:H46"/>
    <mergeCell ref="H47:H49"/>
    <mergeCell ref="C10:G10"/>
    <mergeCell ref="C39:H39"/>
    <mergeCell ref="C31:H31"/>
    <mergeCell ref="C33:H33"/>
    <mergeCell ref="C32:H32"/>
    <mergeCell ref="D44:E49"/>
  </mergeCells>
  <phoneticPr fontId="3" type="noConversion"/>
  <conditionalFormatting sqref="J425">
    <cfRule type="expression" dxfId="4" priority="1" stopIfTrue="1">
      <formula>#VALUE!</formula>
    </cfRule>
  </conditionalFormatting>
  <conditionalFormatting sqref="I29 I35:I36 M52:M416">
    <cfRule type="cellIs" dxfId="3" priority="2" stopIfTrue="1" operator="equal">
      <formula>0</formula>
    </cfRule>
  </conditionalFormatting>
  <conditionalFormatting sqref="M417">
    <cfRule type="cellIs" dxfId="2" priority="3" stopIfTrue="1" operator="equal">
      <formula>0</formula>
    </cfRule>
  </conditionalFormatting>
  <pageMargins left="0.78740157499999996" right="0.78740157499999996" top="0.984251969" bottom="0.66" header="0.4921259845" footer="0.4921259845"/>
  <pageSetup paperSize="9" scale="84" fitToHeight="15" orientation="landscape" r:id="rId1"/>
  <headerFooter alignWithMargins="0"/>
  <rowBreaks count="13" manualBreakCount="13">
    <brk id="40" max="13" man="1"/>
    <brk id="82" max="13" man="1"/>
    <brk id="110" max="13" man="1"/>
    <brk id="141" max="13" man="1"/>
    <brk id="171" max="13" man="1"/>
    <brk id="202" max="13" man="1"/>
    <brk id="232" max="13" man="1"/>
    <brk id="263" max="13" man="1"/>
    <brk id="294" max="13" man="1"/>
    <brk id="324" max="13" man="1"/>
    <brk id="355" max="13" man="1"/>
    <brk id="385" max="13" man="1"/>
    <brk id="416"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3"/>
  </sheetPr>
  <dimension ref="A1:J397"/>
  <sheetViews>
    <sheetView showGridLines="0" zoomScaleNormal="100" workbookViewId="0">
      <selection activeCell="B3" sqref="B3"/>
    </sheetView>
  </sheetViews>
  <sheetFormatPr baseColWidth="10" defaultRowHeight="12.5"/>
  <cols>
    <col min="1" max="1" width="12.81640625" customWidth="1"/>
    <col min="2" max="2" width="18.453125" customWidth="1"/>
    <col min="3" max="3" width="22.453125" customWidth="1"/>
    <col min="4" max="4" width="17.26953125" customWidth="1"/>
    <col min="5" max="5" width="17.1796875" customWidth="1"/>
    <col min="6" max="6" width="12" customWidth="1"/>
    <col min="7" max="7" width="6.453125" customWidth="1"/>
    <col min="8" max="8" width="1.26953125" customWidth="1"/>
  </cols>
  <sheetData>
    <row r="1" spans="1:10" ht="15.75" customHeight="1">
      <c r="A1" s="29" t="s">
        <v>1046</v>
      </c>
      <c r="B1" s="29"/>
      <c r="C1" s="22"/>
      <c r="D1" s="22"/>
      <c r="E1" s="1429" t="s">
        <v>476</v>
      </c>
      <c r="F1" s="1430"/>
    </row>
    <row r="2" spans="1:10">
      <c r="A2" s="22"/>
      <c r="B2" s="22"/>
      <c r="C2" s="22"/>
      <c r="D2" s="22"/>
      <c r="E2" s="1431"/>
      <c r="F2" s="1432"/>
    </row>
    <row r="3" spans="1:10" ht="13" thickBot="1">
      <c r="A3" s="22"/>
      <c r="B3" s="22"/>
      <c r="C3" s="22"/>
      <c r="D3" s="22"/>
      <c r="E3" s="22"/>
      <c r="F3" s="22"/>
    </row>
    <row r="4" spans="1:10" ht="14.5" thickBot="1">
      <c r="A4" s="32" t="s">
        <v>477</v>
      </c>
      <c r="B4" s="32"/>
      <c r="C4" s="1435" t="str">
        <f>IF(ISBLANK('JSM (365 Tage)'!H5)," ",'JSM (365 Tage)'!H5)</f>
        <v xml:space="preserve"> </v>
      </c>
      <c r="D4" s="1436"/>
      <c r="E4" s="1436"/>
      <c r="F4" s="1437"/>
      <c r="G4" s="214"/>
      <c r="H4" s="215"/>
      <c r="I4" s="215"/>
    </row>
    <row r="5" spans="1:10" ht="13.5" thickBot="1">
      <c r="A5" s="36" t="s">
        <v>478</v>
      </c>
      <c r="B5" s="36"/>
      <c r="C5" s="216" t="str">
        <f>IF(ISBLANK('JSM (365 Tage)'!H7)," ",'JSM (365 Tage)'!H7)</f>
        <v xml:space="preserve"> </v>
      </c>
      <c r="D5" s="22"/>
      <c r="E5" s="76"/>
      <c r="F5" s="19"/>
      <c r="G5" s="12"/>
    </row>
    <row r="6" spans="1:10" ht="6.75" customHeight="1">
      <c r="A6" s="22"/>
      <c r="B6" s="22"/>
      <c r="C6" s="22"/>
      <c r="D6" s="22"/>
      <c r="E6" s="19"/>
      <c r="F6" s="19"/>
      <c r="G6" s="12"/>
    </row>
    <row r="7" spans="1:10">
      <c r="A7" s="22"/>
      <c r="B7" s="22"/>
      <c r="C7" s="22"/>
      <c r="D7" s="22"/>
      <c r="E7" s="22"/>
      <c r="F7" s="22"/>
    </row>
    <row r="8" spans="1:10" ht="12.75" customHeight="1">
      <c r="A8" s="1439" t="s">
        <v>72</v>
      </c>
      <c r="B8" s="1438" t="s">
        <v>479</v>
      </c>
      <c r="C8" s="1438" t="s">
        <v>480</v>
      </c>
      <c r="D8" s="1438" t="s">
        <v>481</v>
      </c>
      <c r="E8" s="1438" t="s">
        <v>482</v>
      </c>
      <c r="F8" s="1438" t="s">
        <v>869</v>
      </c>
      <c r="G8" s="1441"/>
      <c r="H8" s="3"/>
      <c r="I8" s="3"/>
      <c r="J8" s="3"/>
    </row>
    <row r="9" spans="1:10" ht="18" customHeight="1">
      <c r="A9" s="1440"/>
      <c r="B9" s="1360"/>
      <c r="C9" s="1360"/>
      <c r="D9" s="1360"/>
      <c r="E9" s="1360"/>
      <c r="F9" s="1360"/>
      <c r="G9" s="1441"/>
      <c r="H9" s="3"/>
      <c r="I9" s="3"/>
      <c r="J9" s="218"/>
    </row>
    <row r="10" spans="1:10" ht="12.75" customHeight="1">
      <c r="A10" s="1440"/>
      <c r="B10" s="1360"/>
      <c r="C10" s="1360"/>
      <c r="D10" s="1360"/>
      <c r="E10" s="1360"/>
      <c r="F10" s="1360"/>
      <c r="G10" s="1441"/>
      <c r="H10" s="3"/>
      <c r="I10" s="3"/>
      <c r="J10" s="3"/>
    </row>
    <row r="11" spans="1:10" ht="20.25" customHeight="1">
      <c r="A11" s="1440"/>
      <c r="B11" s="1360"/>
      <c r="C11" s="1360"/>
      <c r="D11" s="1360"/>
      <c r="E11" s="1360"/>
      <c r="F11" s="1360"/>
      <c r="G11" s="1441"/>
      <c r="H11" s="3"/>
      <c r="I11" s="3"/>
      <c r="J11" s="3"/>
    </row>
    <row r="12" spans="1:10" ht="15.75" customHeight="1">
      <c r="A12" s="1440"/>
      <c r="B12" s="1360"/>
      <c r="C12" s="107" t="s">
        <v>483</v>
      </c>
      <c r="D12" s="107" t="s">
        <v>484</v>
      </c>
      <c r="E12" s="1360"/>
      <c r="F12" s="1360"/>
      <c r="G12" s="217"/>
      <c r="H12" s="3"/>
      <c r="I12" s="3"/>
      <c r="J12" s="3"/>
    </row>
    <row r="13" spans="1:10" ht="14.5">
      <c r="A13" s="1440"/>
      <c r="B13" s="111" t="s">
        <v>860</v>
      </c>
      <c r="C13" s="111" t="s">
        <v>860</v>
      </c>
      <c r="D13" s="111" t="s">
        <v>860</v>
      </c>
      <c r="E13" s="64" t="s">
        <v>860</v>
      </c>
      <c r="F13" s="64" t="s">
        <v>860</v>
      </c>
    </row>
    <row r="14" spans="1:10">
      <c r="A14" s="219" t="s">
        <v>485</v>
      </c>
      <c r="B14" s="220" t="str">
        <f>IF('JSM (365 Tage)'!H52&gt;0,'JSM (365 Tage)'!H52," ")</f>
        <v xml:space="preserve"> </v>
      </c>
      <c r="C14" s="221" t="str">
        <f>IF('JSM (365 Tage)'!J52&gt;0,'JSM (365 Tage)'!J52," ")</f>
        <v xml:space="preserve"> </v>
      </c>
      <c r="D14" s="137" t="str">
        <f>IF('JSM (365 Tage)'!K52&gt;0,'JSM (365 Tage)'!K52," ")</f>
        <v xml:space="preserve"> </v>
      </c>
      <c r="E14" s="140" t="str">
        <f>IF('JSM (365 Tage)'!M52&gt;0,'JSM (365 Tage)'!M52," ")</f>
        <v xml:space="preserve"> </v>
      </c>
      <c r="F14" s="222" t="str">
        <f>IF('JSM (365 Tage)'!$H$14&gt;0,'JSM (365 Tage)'!$H$14*86.4," ")</f>
        <v xml:space="preserve"> </v>
      </c>
    </row>
    <row r="15" spans="1:10">
      <c r="A15" s="223" t="s">
        <v>486</v>
      </c>
      <c r="B15" s="220" t="str">
        <f>IF('JSM (365 Tage)'!H53&gt;0,'JSM (365 Tage)'!H53," ")</f>
        <v xml:space="preserve"> </v>
      </c>
      <c r="C15" s="221" t="str">
        <f>IF('JSM (365 Tage)'!J53&gt;0,'JSM (365 Tage)'!J53," ")</f>
        <v xml:space="preserve"> </v>
      </c>
      <c r="D15" s="137" t="str">
        <f>IF('JSM (365 Tage)'!K53&gt;0,'JSM (365 Tage)'!K53," ")</f>
        <v xml:space="preserve"> </v>
      </c>
      <c r="E15" s="140" t="str">
        <f>IF('JSM (365 Tage)'!M53&gt;0,'JSM (365 Tage)'!M53," ")</f>
        <v xml:space="preserve"> </v>
      </c>
      <c r="F15" s="222" t="str">
        <f>IF('JSM (365 Tage)'!$H$14&gt;0,'JSM (365 Tage)'!$H$14*86.4," ")</f>
        <v xml:space="preserve"> </v>
      </c>
    </row>
    <row r="16" spans="1:10">
      <c r="A16" s="223" t="s">
        <v>487</v>
      </c>
      <c r="B16" s="220" t="str">
        <f>IF('JSM (365 Tage)'!H54&gt;0,'JSM (365 Tage)'!H54," ")</f>
        <v xml:space="preserve"> </v>
      </c>
      <c r="C16" s="221" t="str">
        <f>IF('JSM (365 Tage)'!J54&gt;0,'JSM (365 Tage)'!J54," ")</f>
        <v xml:space="preserve"> </v>
      </c>
      <c r="D16" s="137" t="str">
        <f>IF('JSM (365 Tage)'!K54&gt;0,'JSM (365 Tage)'!K54," ")</f>
        <v xml:space="preserve"> </v>
      </c>
      <c r="E16" s="140" t="str">
        <f>IF('JSM (365 Tage)'!M54&gt;0,'JSM (365 Tage)'!M54," ")</f>
        <v xml:space="preserve"> </v>
      </c>
      <c r="F16" s="222" t="str">
        <f>IF('JSM (365 Tage)'!$H$14&gt;0,'JSM (365 Tage)'!$H$14*86.4," ")</f>
        <v xml:space="preserve"> </v>
      </c>
    </row>
    <row r="17" spans="1:6">
      <c r="A17" s="223" t="s">
        <v>488</v>
      </c>
      <c r="B17" s="220" t="str">
        <f>IF('JSM (365 Tage)'!H55&gt;0,'JSM (365 Tage)'!H55," ")</f>
        <v xml:space="preserve"> </v>
      </c>
      <c r="C17" s="221" t="str">
        <f>IF('JSM (365 Tage)'!J55&gt;0,'JSM (365 Tage)'!J55," ")</f>
        <v xml:space="preserve"> </v>
      </c>
      <c r="D17" s="137" t="str">
        <f>IF('JSM (365 Tage)'!K55&gt;0,'JSM (365 Tage)'!K55," ")</f>
        <v xml:space="preserve"> </v>
      </c>
      <c r="E17" s="140" t="str">
        <f>IF('JSM (365 Tage)'!M55&gt;0,'JSM (365 Tage)'!M55," ")</f>
        <v xml:space="preserve"> </v>
      </c>
      <c r="F17" s="222" t="str">
        <f>IF('JSM (365 Tage)'!$H$14&gt;0,'JSM (365 Tage)'!$H$14*86.4," ")</f>
        <v xml:space="preserve"> </v>
      </c>
    </row>
    <row r="18" spans="1:6">
      <c r="A18" s="223" t="s">
        <v>489</v>
      </c>
      <c r="B18" s="220" t="str">
        <f>IF('JSM (365 Tage)'!H56&gt;0,'JSM (365 Tage)'!H56," ")</f>
        <v xml:space="preserve"> </v>
      </c>
      <c r="C18" s="221" t="str">
        <f>IF('JSM (365 Tage)'!J56&gt;0,'JSM (365 Tage)'!J56," ")</f>
        <v xml:space="preserve"> </v>
      </c>
      <c r="D18" s="137" t="str">
        <f>IF('JSM (365 Tage)'!K56&gt;0,'JSM (365 Tage)'!K56," ")</f>
        <v xml:space="preserve"> </v>
      </c>
      <c r="E18" s="140" t="str">
        <f>IF('JSM (365 Tage)'!M56&gt;0,'JSM (365 Tage)'!M56," ")</f>
        <v xml:space="preserve"> </v>
      </c>
      <c r="F18" s="222" t="str">
        <f>IF('JSM (365 Tage)'!$H$14&gt;0,'JSM (365 Tage)'!$H$14*86.4," ")</f>
        <v xml:space="preserve"> </v>
      </c>
    </row>
    <row r="19" spans="1:6">
      <c r="A19" s="223" t="s">
        <v>490</v>
      </c>
      <c r="B19" s="220" t="str">
        <f>IF('JSM (365 Tage)'!H57&gt;0,'JSM (365 Tage)'!H57," ")</f>
        <v xml:space="preserve"> </v>
      </c>
      <c r="C19" s="221" t="str">
        <f>IF('JSM (365 Tage)'!J57&gt;0,'JSM (365 Tage)'!J57," ")</f>
        <v xml:space="preserve"> </v>
      </c>
      <c r="D19" s="137" t="str">
        <f>IF('JSM (365 Tage)'!K57&gt;0,'JSM (365 Tage)'!K57," ")</f>
        <v xml:space="preserve"> </v>
      </c>
      <c r="E19" s="140" t="str">
        <f>IF('JSM (365 Tage)'!M57&gt;0,'JSM (365 Tage)'!M57," ")</f>
        <v xml:space="preserve"> </v>
      </c>
      <c r="F19" s="222" t="str">
        <f>IF('JSM (365 Tage)'!$H$14&gt;0,'JSM (365 Tage)'!$H$14*86.4," ")</f>
        <v xml:space="preserve"> </v>
      </c>
    </row>
    <row r="20" spans="1:6">
      <c r="A20" s="223" t="s">
        <v>491</v>
      </c>
      <c r="B20" s="220" t="str">
        <f>IF('JSM (365 Tage)'!H58&gt;0,'JSM (365 Tage)'!H58," ")</f>
        <v xml:space="preserve"> </v>
      </c>
      <c r="C20" s="221" t="str">
        <f>IF('JSM (365 Tage)'!J58&gt;0,'JSM (365 Tage)'!J58," ")</f>
        <v xml:space="preserve"> </v>
      </c>
      <c r="D20" s="137" t="str">
        <f>IF('JSM (365 Tage)'!K58&gt;0,'JSM (365 Tage)'!K58," ")</f>
        <v xml:space="preserve"> </v>
      </c>
      <c r="E20" s="140" t="str">
        <f>IF('JSM (365 Tage)'!M58&gt;0,'JSM (365 Tage)'!M58," ")</f>
        <v xml:space="preserve"> </v>
      </c>
      <c r="F20" s="222" t="str">
        <f>IF('JSM (365 Tage)'!$H$14&gt;0,'JSM (365 Tage)'!$H$14*86.4," ")</f>
        <v xml:space="preserve"> </v>
      </c>
    </row>
    <row r="21" spans="1:6">
      <c r="A21" s="223" t="s">
        <v>492</v>
      </c>
      <c r="B21" s="220" t="str">
        <f>IF('JSM (365 Tage)'!H59&gt;0,'JSM (365 Tage)'!H59," ")</f>
        <v xml:space="preserve"> </v>
      </c>
      <c r="C21" s="221" t="str">
        <f>IF('JSM (365 Tage)'!J59&gt;0,'JSM (365 Tage)'!J59," ")</f>
        <v xml:space="preserve"> </v>
      </c>
      <c r="D21" s="137" t="str">
        <f>IF('JSM (365 Tage)'!K59&gt;0,'JSM (365 Tage)'!K59," ")</f>
        <v xml:space="preserve"> </v>
      </c>
      <c r="E21" s="140" t="str">
        <f>IF('JSM (365 Tage)'!M59&gt;0,'JSM (365 Tage)'!M59," ")</f>
        <v xml:space="preserve"> </v>
      </c>
      <c r="F21" s="222" t="str">
        <f>IF('JSM (365 Tage)'!$H$14&gt;0,'JSM (365 Tage)'!$H$14*86.4," ")</f>
        <v xml:space="preserve"> </v>
      </c>
    </row>
    <row r="22" spans="1:6">
      <c r="A22" s="223" t="s">
        <v>493</v>
      </c>
      <c r="B22" s="220" t="str">
        <f>IF('JSM (365 Tage)'!H60&gt;0,'JSM (365 Tage)'!H60," ")</f>
        <v xml:space="preserve"> </v>
      </c>
      <c r="C22" s="221" t="str">
        <f>IF('JSM (365 Tage)'!J60&gt;0,'JSM (365 Tage)'!J60," ")</f>
        <v xml:space="preserve"> </v>
      </c>
      <c r="D22" s="137" t="str">
        <f>IF('JSM (365 Tage)'!K60&gt;0,'JSM (365 Tage)'!K60," ")</f>
        <v xml:space="preserve"> </v>
      </c>
      <c r="E22" s="140" t="str">
        <f>IF('JSM (365 Tage)'!M60&gt;0,'JSM (365 Tage)'!M60," ")</f>
        <v xml:space="preserve"> </v>
      </c>
      <c r="F22" s="222" t="str">
        <f>IF('JSM (365 Tage)'!$H$14&gt;0,'JSM (365 Tage)'!$H$14*86.4," ")</f>
        <v xml:space="preserve"> </v>
      </c>
    </row>
    <row r="23" spans="1:6">
      <c r="A23" s="223" t="s">
        <v>494</v>
      </c>
      <c r="B23" s="220" t="str">
        <f>IF('JSM (365 Tage)'!H61&gt;0,'JSM (365 Tage)'!H61," ")</f>
        <v xml:space="preserve"> </v>
      </c>
      <c r="C23" s="221" t="str">
        <f>IF('JSM (365 Tage)'!J61&gt;0,'JSM (365 Tage)'!J61," ")</f>
        <v xml:space="preserve"> </v>
      </c>
      <c r="D23" s="137" t="str">
        <f>IF('JSM (365 Tage)'!K61&gt;0,'JSM (365 Tage)'!K61," ")</f>
        <v xml:space="preserve"> </v>
      </c>
      <c r="E23" s="140" t="str">
        <f>IF('JSM (365 Tage)'!M61&gt;0,'JSM (365 Tage)'!M61," ")</f>
        <v xml:space="preserve"> </v>
      </c>
      <c r="F23" s="222" t="str">
        <f>IF('JSM (365 Tage)'!$H$14&gt;0,'JSM (365 Tage)'!$H$14*86.4," ")</f>
        <v xml:space="preserve"> </v>
      </c>
    </row>
    <row r="24" spans="1:6">
      <c r="A24" s="223" t="s">
        <v>495</v>
      </c>
      <c r="B24" s="220" t="str">
        <f>IF('JSM (365 Tage)'!H62&gt;0,'JSM (365 Tage)'!H62," ")</f>
        <v xml:space="preserve"> </v>
      </c>
      <c r="C24" s="221" t="str">
        <f>IF('JSM (365 Tage)'!J62&gt;0,'JSM (365 Tage)'!J62," ")</f>
        <v xml:space="preserve"> </v>
      </c>
      <c r="D24" s="137" t="str">
        <f>IF('JSM (365 Tage)'!K62&gt;0,'JSM (365 Tage)'!K62," ")</f>
        <v xml:space="preserve"> </v>
      </c>
      <c r="E24" s="140" t="str">
        <f>IF('JSM (365 Tage)'!M62&gt;0,'JSM (365 Tage)'!M62," ")</f>
        <v xml:space="preserve"> </v>
      </c>
      <c r="F24" s="222" t="str">
        <f>IF('JSM (365 Tage)'!$H$14&gt;0,'JSM (365 Tage)'!$H$14*86.4," ")</f>
        <v xml:space="preserve"> </v>
      </c>
    </row>
    <row r="25" spans="1:6">
      <c r="A25" s="223" t="s">
        <v>496</v>
      </c>
      <c r="B25" s="220" t="str">
        <f>IF('JSM (365 Tage)'!H63&gt;0,'JSM (365 Tage)'!H63," ")</f>
        <v xml:space="preserve"> </v>
      </c>
      <c r="C25" s="221" t="str">
        <f>IF('JSM (365 Tage)'!J63&gt;0,'JSM (365 Tage)'!J63," ")</f>
        <v xml:space="preserve"> </v>
      </c>
      <c r="D25" s="137" t="str">
        <f>IF('JSM (365 Tage)'!K63&gt;0,'JSM (365 Tage)'!K63," ")</f>
        <v xml:space="preserve"> </v>
      </c>
      <c r="E25" s="140" t="str">
        <f>IF('JSM (365 Tage)'!M63&gt;0,'JSM (365 Tage)'!M63," ")</f>
        <v xml:space="preserve"> </v>
      </c>
      <c r="F25" s="222" t="str">
        <f>IF('JSM (365 Tage)'!$H$14&gt;0,'JSM (365 Tage)'!$H$14*86.4," ")</f>
        <v xml:space="preserve"> </v>
      </c>
    </row>
    <row r="26" spans="1:6">
      <c r="A26" s="223" t="s">
        <v>497</v>
      </c>
      <c r="B26" s="220" t="str">
        <f>IF('JSM (365 Tage)'!H64&gt;0,'JSM (365 Tage)'!H64," ")</f>
        <v xml:space="preserve"> </v>
      </c>
      <c r="C26" s="221" t="str">
        <f>IF('JSM (365 Tage)'!J64&gt;0,'JSM (365 Tage)'!J64," ")</f>
        <v xml:space="preserve"> </v>
      </c>
      <c r="D26" s="137" t="str">
        <f>IF('JSM (365 Tage)'!K64&gt;0,'JSM (365 Tage)'!K64," ")</f>
        <v xml:space="preserve"> </v>
      </c>
      <c r="E26" s="140" t="str">
        <f>IF('JSM (365 Tage)'!M64&gt;0,'JSM (365 Tage)'!M64," ")</f>
        <v xml:space="preserve"> </v>
      </c>
      <c r="F26" s="222" t="str">
        <f>IF('JSM (365 Tage)'!$H$14&gt;0,'JSM (365 Tage)'!$H$14*86.4," ")</f>
        <v xml:space="preserve"> </v>
      </c>
    </row>
    <row r="27" spans="1:6">
      <c r="A27" s="223" t="s">
        <v>498</v>
      </c>
      <c r="B27" s="220" t="str">
        <f>IF('JSM (365 Tage)'!H65&gt;0,'JSM (365 Tage)'!H65," ")</f>
        <v xml:space="preserve"> </v>
      </c>
      <c r="C27" s="221" t="str">
        <f>IF('JSM (365 Tage)'!J65&gt;0,'JSM (365 Tage)'!J65," ")</f>
        <v xml:space="preserve"> </v>
      </c>
      <c r="D27" s="137" t="str">
        <f>IF('JSM (365 Tage)'!K65&gt;0,'JSM (365 Tage)'!K65," ")</f>
        <v xml:space="preserve"> </v>
      </c>
      <c r="E27" s="140" t="str">
        <f>IF('JSM (365 Tage)'!M65&gt;0,'JSM (365 Tage)'!M65," ")</f>
        <v xml:space="preserve"> </v>
      </c>
      <c r="F27" s="222" t="str">
        <f>IF('JSM (365 Tage)'!$H$14&gt;0,'JSM (365 Tage)'!$H$14*86.4," ")</f>
        <v xml:space="preserve"> </v>
      </c>
    </row>
    <row r="28" spans="1:6">
      <c r="A28" s="223" t="s">
        <v>499</v>
      </c>
      <c r="B28" s="220" t="str">
        <f>IF('JSM (365 Tage)'!H66&gt;0,'JSM (365 Tage)'!H66," ")</f>
        <v xml:space="preserve"> </v>
      </c>
      <c r="C28" s="221" t="str">
        <f>IF('JSM (365 Tage)'!J66&gt;0,'JSM (365 Tage)'!J66," ")</f>
        <v xml:space="preserve"> </v>
      </c>
      <c r="D28" s="137" t="str">
        <f>IF('JSM (365 Tage)'!K66&gt;0,'JSM (365 Tage)'!K66," ")</f>
        <v xml:space="preserve"> </v>
      </c>
      <c r="E28" s="140" t="str">
        <f>IF('JSM (365 Tage)'!M66&gt;0,'JSM (365 Tage)'!M66," ")</f>
        <v xml:space="preserve"> </v>
      </c>
      <c r="F28" s="222" t="str">
        <f>IF('JSM (365 Tage)'!$H$14&gt;0,'JSM (365 Tage)'!$H$14*86.4," ")</f>
        <v xml:space="preserve"> </v>
      </c>
    </row>
    <row r="29" spans="1:6">
      <c r="A29" s="223" t="s">
        <v>500</v>
      </c>
      <c r="B29" s="220" t="str">
        <f>IF('JSM (365 Tage)'!H67&gt;0,'JSM (365 Tage)'!H67," ")</f>
        <v xml:space="preserve"> </v>
      </c>
      <c r="C29" s="221" t="str">
        <f>IF('JSM (365 Tage)'!J67&gt;0,'JSM (365 Tage)'!J67," ")</f>
        <v xml:space="preserve"> </v>
      </c>
      <c r="D29" s="137" t="str">
        <f>IF('JSM (365 Tage)'!K67&gt;0,'JSM (365 Tage)'!K67," ")</f>
        <v xml:space="preserve"> </v>
      </c>
      <c r="E29" s="140" t="str">
        <f>IF('JSM (365 Tage)'!M67&gt;0,'JSM (365 Tage)'!M67," ")</f>
        <v xml:space="preserve"> </v>
      </c>
      <c r="F29" s="222" t="str">
        <f>IF('JSM (365 Tage)'!$H$14&gt;0,'JSM (365 Tage)'!$H$14*86.4," ")</f>
        <v xml:space="preserve"> </v>
      </c>
    </row>
    <row r="30" spans="1:6">
      <c r="A30" s="223" t="s">
        <v>501</v>
      </c>
      <c r="B30" s="220" t="str">
        <f>IF('JSM (365 Tage)'!H68&gt;0,'JSM (365 Tage)'!H68," ")</f>
        <v xml:space="preserve"> </v>
      </c>
      <c r="C30" s="221" t="str">
        <f>IF('JSM (365 Tage)'!J68&gt;0,'JSM (365 Tage)'!J68," ")</f>
        <v xml:space="preserve"> </v>
      </c>
      <c r="D30" s="137" t="str">
        <f>IF('JSM (365 Tage)'!K68&gt;0,'JSM (365 Tage)'!K68," ")</f>
        <v xml:space="preserve"> </v>
      </c>
      <c r="E30" s="140" t="str">
        <f>IF('JSM (365 Tage)'!M68&gt;0,'JSM (365 Tage)'!M68," ")</f>
        <v xml:space="preserve"> </v>
      </c>
      <c r="F30" s="222" t="str">
        <f>IF('JSM (365 Tage)'!$H$14&gt;0,'JSM (365 Tage)'!$H$14*86.4," ")</f>
        <v xml:space="preserve"> </v>
      </c>
    </row>
    <row r="31" spans="1:6">
      <c r="A31" s="223" t="s">
        <v>502</v>
      </c>
      <c r="B31" s="220" t="str">
        <f>IF('JSM (365 Tage)'!H69&gt;0,'JSM (365 Tage)'!H69," ")</f>
        <v xml:space="preserve"> </v>
      </c>
      <c r="C31" s="221" t="str">
        <f>IF('JSM (365 Tage)'!J69&gt;0,'JSM (365 Tage)'!J69," ")</f>
        <v xml:space="preserve"> </v>
      </c>
      <c r="D31" s="137" t="str">
        <f>IF('JSM (365 Tage)'!K69&gt;0,'JSM (365 Tage)'!K69," ")</f>
        <v xml:space="preserve"> </v>
      </c>
      <c r="E31" s="140" t="str">
        <f>IF('JSM (365 Tage)'!M69&gt;0,'JSM (365 Tage)'!M69," ")</f>
        <v xml:space="preserve"> </v>
      </c>
      <c r="F31" s="222" t="str">
        <f>IF('JSM (365 Tage)'!$H$14&gt;0,'JSM (365 Tage)'!$H$14*86.4," ")</f>
        <v xml:space="preserve"> </v>
      </c>
    </row>
    <row r="32" spans="1:6">
      <c r="A32" s="223" t="s">
        <v>503</v>
      </c>
      <c r="B32" s="220" t="str">
        <f>IF('JSM (365 Tage)'!H70&gt;0,'JSM (365 Tage)'!H70," ")</f>
        <v xml:space="preserve"> </v>
      </c>
      <c r="C32" s="221" t="str">
        <f>IF('JSM (365 Tage)'!J70&gt;0,'JSM (365 Tage)'!J70," ")</f>
        <v xml:space="preserve"> </v>
      </c>
      <c r="D32" s="137" t="str">
        <f>IF('JSM (365 Tage)'!K70&gt;0,'JSM (365 Tage)'!K70," ")</f>
        <v xml:space="preserve"> </v>
      </c>
      <c r="E32" s="140" t="str">
        <f>IF('JSM (365 Tage)'!M70&gt;0,'JSM (365 Tage)'!M70," ")</f>
        <v xml:space="preserve"> </v>
      </c>
      <c r="F32" s="222" t="str">
        <f>IF('JSM (365 Tage)'!$H$14&gt;0,'JSM (365 Tage)'!$H$14*86.4," ")</f>
        <v xml:space="preserve"> </v>
      </c>
    </row>
    <row r="33" spans="1:6">
      <c r="A33" s="223" t="s">
        <v>504</v>
      </c>
      <c r="B33" s="220" t="str">
        <f>IF('JSM (365 Tage)'!H71&gt;0,'JSM (365 Tage)'!H71," ")</f>
        <v xml:space="preserve"> </v>
      </c>
      <c r="C33" s="221" t="str">
        <f>IF('JSM (365 Tage)'!J71&gt;0,'JSM (365 Tage)'!J71," ")</f>
        <v xml:space="preserve"> </v>
      </c>
      <c r="D33" s="137" t="str">
        <f>IF('JSM (365 Tage)'!K71&gt;0,'JSM (365 Tage)'!K71," ")</f>
        <v xml:space="preserve"> </v>
      </c>
      <c r="E33" s="140" t="str">
        <f>IF('JSM (365 Tage)'!M71&gt;0,'JSM (365 Tage)'!M71," ")</f>
        <v xml:space="preserve"> </v>
      </c>
      <c r="F33" s="222" t="str">
        <f>IF('JSM (365 Tage)'!$H$14&gt;0,'JSM (365 Tage)'!$H$14*86.4," ")</f>
        <v xml:space="preserve"> </v>
      </c>
    </row>
    <row r="34" spans="1:6">
      <c r="A34" s="223" t="s">
        <v>505</v>
      </c>
      <c r="B34" s="220" t="str">
        <f>IF('JSM (365 Tage)'!H72&gt;0,'JSM (365 Tage)'!H72," ")</f>
        <v xml:space="preserve"> </v>
      </c>
      <c r="C34" s="221" t="str">
        <f>IF('JSM (365 Tage)'!J72&gt;0,'JSM (365 Tage)'!J72," ")</f>
        <v xml:space="preserve"> </v>
      </c>
      <c r="D34" s="137" t="str">
        <f>IF('JSM (365 Tage)'!K72&gt;0,'JSM (365 Tage)'!K72," ")</f>
        <v xml:space="preserve"> </v>
      </c>
      <c r="E34" s="140" t="str">
        <f>IF('JSM (365 Tage)'!M72&gt;0,'JSM (365 Tage)'!M72," ")</f>
        <v xml:space="preserve"> </v>
      </c>
      <c r="F34" s="222" t="str">
        <f>IF('JSM (365 Tage)'!$H$14&gt;0,'JSM (365 Tage)'!$H$14*86.4," ")</f>
        <v xml:space="preserve"> </v>
      </c>
    </row>
    <row r="35" spans="1:6">
      <c r="A35" s="223" t="s">
        <v>506</v>
      </c>
      <c r="B35" s="220" t="str">
        <f>IF('JSM (365 Tage)'!H73&gt;0,'JSM (365 Tage)'!H73," ")</f>
        <v xml:space="preserve"> </v>
      </c>
      <c r="C35" s="221" t="str">
        <f>IF('JSM (365 Tage)'!J73&gt;0,'JSM (365 Tage)'!J73," ")</f>
        <v xml:space="preserve"> </v>
      </c>
      <c r="D35" s="137" t="str">
        <f>IF('JSM (365 Tage)'!K73&gt;0,'JSM (365 Tage)'!K73," ")</f>
        <v xml:space="preserve"> </v>
      </c>
      <c r="E35" s="140" t="str">
        <f>IF('JSM (365 Tage)'!M73&gt;0,'JSM (365 Tage)'!M73," ")</f>
        <v xml:space="preserve"> </v>
      </c>
      <c r="F35" s="222" t="str">
        <f>IF('JSM (365 Tage)'!$H$14&gt;0,'JSM (365 Tage)'!$H$14*86.4," ")</f>
        <v xml:space="preserve"> </v>
      </c>
    </row>
    <row r="36" spans="1:6">
      <c r="A36" s="223" t="s">
        <v>507</v>
      </c>
      <c r="B36" s="220" t="str">
        <f>IF('JSM (365 Tage)'!H74&gt;0,'JSM (365 Tage)'!H74," ")</f>
        <v xml:space="preserve"> </v>
      </c>
      <c r="C36" s="221" t="str">
        <f>IF('JSM (365 Tage)'!J74&gt;0,'JSM (365 Tage)'!J74," ")</f>
        <v xml:space="preserve"> </v>
      </c>
      <c r="D36" s="137" t="str">
        <f>IF('JSM (365 Tage)'!K74&gt;0,'JSM (365 Tage)'!K74," ")</f>
        <v xml:space="preserve"> </v>
      </c>
      <c r="E36" s="140" t="str">
        <f>IF('JSM (365 Tage)'!M74&gt;0,'JSM (365 Tage)'!M74," ")</f>
        <v xml:space="preserve"> </v>
      </c>
      <c r="F36" s="222" t="str">
        <f>IF('JSM (365 Tage)'!$H$14&gt;0,'JSM (365 Tage)'!$H$14*86.4," ")</f>
        <v xml:space="preserve"> </v>
      </c>
    </row>
    <row r="37" spans="1:6">
      <c r="A37" s="223" t="s">
        <v>508</v>
      </c>
      <c r="B37" s="220" t="str">
        <f>IF('JSM (365 Tage)'!H75&gt;0,'JSM (365 Tage)'!H75," ")</f>
        <v xml:space="preserve"> </v>
      </c>
      <c r="C37" s="221" t="str">
        <f>IF('JSM (365 Tage)'!J75&gt;0,'JSM (365 Tage)'!J75," ")</f>
        <v xml:space="preserve"> </v>
      </c>
      <c r="D37" s="137" t="str">
        <f>IF('JSM (365 Tage)'!K75&gt;0,'JSM (365 Tage)'!K75," ")</f>
        <v xml:space="preserve"> </v>
      </c>
      <c r="E37" s="140" t="str">
        <f>IF('JSM (365 Tage)'!M75&gt;0,'JSM (365 Tage)'!M75," ")</f>
        <v xml:space="preserve"> </v>
      </c>
      <c r="F37" s="222" t="str">
        <f>IF('JSM (365 Tage)'!$H$14&gt;0,'JSM (365 Tage)'!$H$14*86.4," ")</f>
        <v xml:space="preserve"> </v>
      </c>
    </row>
    <row r="38" spans="1:6">
      <c r="A38" s="223" t="s">
        <v>509</v>
      </c>
      <c r="B38" s="220" t="str">
        <f>IF('JSM (365 Tage)'!H76&gt;0,'JSM (365 Tage)'!H76," ")</f>
        <v xml:space="preserve"> </v>
      </c>
      <c r="C38" s="221" t="str">
        <f>IF('JSM (365 Tage)'!J76&gt;0,'JSM (365 Tage)'!J76," ")</f>
        <v xml:space="preserve"> </v>
      </c>
      <c r="D38" s="137" t="str">
        <f>IF('JSM (365 Tage)'!K76&gt;0,'JSM (365 Tage)'!K76," ")</f>
        <v xml:space="preserve"> </v>
      </c>
      <c r="E38" s="140" t="str">
        <f>IF('JSM (365 Tage)'!M76&gt;0,'JSM (365 Tage)'!M76," ")</f>
        <v xml:space="preserve"> </v>
      </c>
      <c r="F38" s="222" t="str">
        <f>IF('JSM (365 Tage)'!$H$14&gt;0,'JSM (365 Tage)'!$H$14*86.4," ")</f>
        <v xml:space="preserve"> </v>
      </c>
    </row>
    <row r="39" spans="1:6">
      <c r="A39" s="223" t="s">
        <v>510</v>
      </c>
      <c r="B39" s="220" t="str">
        <f>IF('JSM (365 Tage)'!H77&gt;0,'JSM (365 Tage)'!H77," ")</f>
        <v xml:space="preserve"> </v>
      </c>
      <c r="C39" s="221" t="str">
        <f>IF('JSM (365 Tage)'!J77&gt;0,'JSM (365 Tage)'!J77," ")</f>
        <v xml:space="preserve"> </v>
      </c>
      <c r="D39" s="137" t="str">
        <f>IF('JSM (365 Tage)'!K77&gt;0,'JSM (365 Tage)'!K77," ")</f>
        <v xml:space="preserve"> </v>
      </c>
      <c r="E39" s="140" t="str">
        <f>IF('JSM (365 Tage)'!M77&gt;0,'JSM (365 Tage)'!M77," ")</f>
        <v xml:space="preserve"> </v>
      </c>
      <c r="F39" s="222" t="str">
        <f>IF('JSM (365 Tage)'!$H$14&gt;0,'JSM (365 Tage)'!$H$14*86.4," ")</f>
        <v xml:space="preserve"> </v>
      </c>
    </row>
    <row r="40" spans="1:6">
      <c r="A40" s="223" t="s">
        <v>511</v>
      </c>
      <c r="B40" s="220" t="str">
        <f>IF('JSM (365 Tage)'!H78&gt;0,'JSM (365 Tage)'!H78," ")</f>
        <v xml:space="preserve"> </v>
      </c>
      <c r="C40" s="221" t="str">
        <f>IF('JSM (365 Tage)'!J78&gt;0,'JSM (365 Tage)'!J78," ")</f>
        <v xml:space="preserve"> </v>
      </c>
      <c r="D40" s="137" t="str">
        <f>IF('JSM (365 Tage)'!K78&gt;0,'JSM (365 Tage)'!K78," ")</f>
        <v xml:space="preserve"> </v>
      </c>
      <c r="E40" s="140" t="str">
        <f>IF('JSM (365 Tage)'!M78&gt;0,'JSM (365 Tage)'!M78," ")</f>
        <v xml:space="preserve"> </v>
      </c>
      <c r="F40" s="222" t="str">
        <f>IF('JSM (365 Tage)'!$H$14&gt;0,'JSM (365 Tage)'!$H$14*86.4," ")</f>
        <v xml:space="preserve"> </v>
      </c>
    </row>
    <row r="41" spans="1:6">
      <c r="A41" s="223" t="s">
        <v>512</v>
      </c>
      <c r="B41" s="220" t="str">
        <f>IF('JSM (365 Tage)'!H79&gt;0,'JSM (365 Tage)'!H79," ")</f>
        <v xml:space="preserve"> </v>
      </c>
      <c r="C41" s="221" t="str">
        <f>IF('JSM (365 Tage)'!J79&gt;0,'JSM (365 Tage)'!J79," ")</f>
        <v xml:space="preserve"> </v>
      </c>
      <c r="D41" s="137" t="str">
        <f>IF('JSM (365 Tage)'!K79&gt;0,'JSM (365 Tage)'!K79," ")</f>
        <v xml:space="preserve"> </v>
      </c>
      <c r="E41" s="140" t="str">
        <f>IF('JSM (365 Tage)'!M79&gt;0,'JSM (365 Tage)'!M79," ")</f>
        <v xml:space="preserve"> </v>
      </c>
      <c r="F41" s="222" t="str">
        <f>IF('JSM (365 Tage)'!$H$14&gt;0,'JSM (365 Tage)'!$H$14*86.4," ")</f>
        <v xml:space="preserve"> </v>
      </c>
    </row>
    <row r="42" spans="1:6">
      <c r="A42" s="223" t="s">
        <v>513</v>
      </c>
      <c r="B42" s="220" t="str">
        <f>IF('JSM (365 Tage)'!H80&gt;0,'JSM (365 Tage)'!H80," ")</f>
        <v xml:space="preserve"> </v>
      </c>
      <c r="C42" s="221" t="str">
        <f>IF('JSM (365 Tage)'!J80&gt;0,'JSM (365 Tage)'!J80," ")</f>
        <v xml:space="preserve"> </v>
      </c>
      <c r="D42" s="137" t="str">
        <f>IF('JSM (365 Tage)'!K80&gt;0,'JSM (365 Tage)'!K80," ")</f>
        <v xml:space="preserve"> </v>
      </c>
      <c r="E42" s="140" t="str">
        <f>IF('JSM (365 Tage)'!M80&gt;0,'JSM (365 Tage)'!M80," ")</f>
        <v xml:space="preserve"> </v>
      </c>
      <c r="F42" s="222" t="str">
        <f>IF('JSM (365 Tage)'!$H$14&gt;0,'JSM (365 Tage)'!$H$14*86.4," ")</f>
        <v xml:space="preserve"> </v>
      </c>
    </row>
    <row r="43" spans="1:6">
      <c r="A43" s="223" t="s">
        <v>514</v>
      </c>
      <c r="B43" s="220" t="str">
        <f>IF('JSM (365 Tage)'!H81&gt;0,'JSM (365 Tage)'!H81," ")</f>
        <v xml:space="preserve"> </v>
      </c>
      <c r="C43" s="221" t="str">
        <f>IF('JSM (365 Tage)'!J81&gt;0,'JSM (365 Tage)'!J81," ")</f>
        <v xml:space="preserve"> </v>
      </c>
      <c r="D43" s="137" t="str">
        <f>IF('JSM (365 Tage)'!K81&gt;0,'JSM (365 Tage)'!K81," ")</f>
        <v xml:space="preserve"> </v>
      </c>
      <c r="E43" s="140" t="str">
        <f>IF('JSM (365 Tage)'!M81&gt;0,'JSM (365 Tage)'!M81," ")</f>
        <v xml:space="preserve"> </v>
      </c>
      <c r="F43" s="222" t="str">
        <f>IF('JSM (365 Tage)'!$H$14&gt;0,'JSM (365 Tage)'!$H$14*86.4," ")</f>
        <v xml:space="preserve"> </v>
      </c>
    </row>
    <row r="44" spans="1:6">
      <c r="A44" s="223" t="s">
        <v>515</v>
      </c>
      <c r="B44" s="220" t="str">
        <f>IF('JSM (365 Tage)'!H82&gt;0,'JSM (365 Tage)'!H82," ")</f>
        <v xml:space="preserve"> </v>
      </c>
      <c r="C44" s="221" t="str">
        <f>IF('JSM (365 Tage)'!J82&gt;0,'JSM (365 Tage)'!J82," ")</f>
        <v xml:space="preserve"> </v>
      </c>
      <c r="D44" s="137" t="str">
        <f>IF('JSM (365 Tage)'!K82&gt;0,'JSM (365 Tage)'!K82," ")</f>
        <v xml:space="preserve"> </v>
      </c>
      <c r="E44" s="140" t="str">
        <f>IF('JSM (365 Tage)'!M82&gt;0,'JSM (365 Tage)'!M82," ")</f>
        <v xml:space="preserve"> </v>
      </c>
      <c r="F44" s="222" t="str">
        <f>IF('JSM (365 Tage)'!$H$14&gt;0,'JSM (365 Tage)'!$H$14*86.4," ")</f>
        <v xml:space="preserve"> </v>
      </c>
    </row>
    <row r="45" spans="1:6">
      <c r="A45" s="223" t="s">
        <v>516</v>
      </c>
      <c r="B45" s="220" t="str">
        <f>IF('JSM (365 Tage)'!H83&gt;0,'JSM (365 Tage)'!H83," ")</f>
        <v xml:space="preserve"> </v>
      </c>
      <c r="C45" s="221" t="str">
        <f>IF('JSM (365 Tage)'!J83&gt;0,'JSM (365 Tage)'!J83," ")</f>
        <v xml:space="preserve"> </v>
      </c>
      <c r="D45" s="137" t="str">
        <f>IF('JSM (365 Tage)'!K83&gt;0,'JSM (365 Tage)'!K83," ")</f>
        <v xml:space="preserve"> </v>
      </c>
      <c r="E45" s="140" t="str">
        <f>IF('JSM (365 Tage)'!M83&gt;0,'JSM (365 Tage)'!M83," ")</f>
        <v xml:space="preserve"> </v>
      </c>
      <c r="F45" s="222" t="str">
        <f>IF('JSM (365 Tage)'!$H$14&gt;0,'JSM (365 Tage)'!$H$14*86.4," ")</f>
        <v xml:space="preserve"> </v>
      </c>
    </row>
    <row r="46" spans="1:6">
      <c r="A46" s="223" t="s">
        <v>517</v>
      </c>
      <c r="B46" s="220" t="str">
        <f>IF('JSM (365 Tage)'!H84&gt;0,'JSM (365 Tage)'!H84," ")</f>
        <v xml:space="preserve"> </v>
      </c>
      <c r="C46" s="221" t="str">
        <f>IF('JSM (365 Tage)'!J84&gt;0,'JSM (365 Tage)'!J84," ")</f>
        <v xml:space="preserve"> </v>
      </c>
      <c r="D46" s="137" t="str">
        <f>IF('JSM (365 Tage)'!K84&gt;0,'JSM (365 Tage)'!K84," ")</f>
        <v xml:space="preserve"> </v>
      </c>
      <c r="E46" s="140" t="str">
        <f>IF('JSM (365 Tage)'!M84&gt;0,'JSM (365 Tage)'!M84," ")</f>
        <v xml:space="preserve"> </v>
      </c>
      <c r="F46" s="222" t="str">
        <f>IF('JSM (365 Tage)'!$H$14&gt;0,'JSM (365 Tage)'!$H$14*86.4," ")</f>
        <v xml:space="preserve"> </v>
      </c>
    </row>
    <row r="47" spans="1:6">
      <c r="A47" s="223" t="s">
        <v>518</v>
      </c>
      <c r="B47" s="220" t="str">
        <f>IF('JSM (365 Tage)'!H85&gt;0,'JSM (365 Tage)'!H85," ")</f>
        <v xml:space="preserve"> </v>
      </c>
      <c r="C47" s="221" t="str">
        <f>IF('JSM (365 Tage)'!J85&gt;0,'JSM (365 Tage)'!J85," ")</f>
        <v xml:space="preserve"> </v>
      </c>
      <c r="D47" s="137" t="str">
        <f>IF('JSM (365 Tage)'!K85&gt;0,'JSM (365 Tage)'!K85," ")</f>
        <v xml:space="preserve"> </v>
      </c>
      <c r="E47" s="140" t="str">
        <f>IF('JSM (365 Tage)'!M85&gt;0,'JSM (365 Tage)'!M85," ")</f>
        <v xml:space="preserve"> </v>
      </c>
      <c r="F47" s="222" t="str">
        <f>IF('JSM (365 Tage)'!$H$14&gt;0,'JSM (365 Tage)'!$H$14*86.4," ")</f>
        <v xml:space="preserve"> </v>
      </c>
    </row>
    <row r="48" spans="1:6">
      <c r="A48" s="223" t="s">
        <v>519</v>
      </c>
      <c r="B48" s="220" t="str">
        <f>IF('JSM (365 Tage)'!H86&gt;0,'JSM (365 Tage)'!H86," ")</f>
        <v xml:space="preserve"> </v>
      </c>
      <c r="C48" s="221" t="str">
        <f>IF('JSM (365 Tage)'!J86&gt;0,'JSM (365 Tage)'!J86," ")</f>
        <v xml:space="preserve"> </v>
      </c>
      <c r="D48" s="137" t="str">
        <f>IF('JSM (365 Tage)'!K86&gt;0,'JSM (365 Tage)'!K86," ")</f>
        <v xml:space="preserve"> </v>
      </c>
      <c r="E48" s="140" t="str">
        <f>IF('JSM (365 Tage)'!M86&gt;0,'JSM (365 Tage)'!M86," ")</f>
        <v xml:space="preserve"> </v>
      </c>
      <c r="F48" s="222" t="str">
        <f>IF('JSM (365 Tage)'!$H$14&gt;0,'JSM (365 Tage)'!$H$14*86.4," ")</f>
        <v xml:space="preserve"> </v>
      </c>
    </row>
    <row r="49" spans="1:6">
      <c r="A49" s="223" t="s">
        <v>520</v>
      </c>
      <c r="B49" s="220" t="str">
        <f>IF('JSM (365 Tage)'!H87&gt;0,'JSM (365 Tage)'!H87," ")</f>
        <v xml:space="preserve"> </v>
      </c>
      <c r="C49" s="221" t="str">
        <f>IF('JSM (365 Tage)'!J87&gt;0,'JSM (365 Tage)'!J87," ")</f>
        <v xml:space="preserve"> </v>
      </c>
      <c r="D49" s="137" t="str">
        <f>IF('JSM (365 Tage)'!K87&gt;0,'JSM (365 Tage)'!K87," ")</f>
        <v xml:space="preserve"> </v>
      </c>
      <c r="E49" s="140" t="str">
        <f>IF('JSM (365 Tage)'!M87&gt;0,'JSM (365 Tage)'!M87," ")</f>
        <v xml:space="preserve"> </v>
      </c>
      <c r="F49" s="222" t="str">
        <f>IF('JSM (365 Tage)'!$H$14&gt;0,'JSM (365 Tage)'!$H$14*86.4," ")</f>
        <v xml:space="preserve"> </v>
      </c>
    </row>
    <row r="50" spans="1:6">
      <c r="A50" s="223" t="s">
        <v>521</v>
      </c>
      <c r="B50" s="220" t="str">
        <f>IF('JSM (365 Tage)'!H88&gt;0,'JSM (365 Tage)'!H88," ")</f>
        <v xml:space="preserve"> </v>
      </c>
      <c r="C50" s="221" t="str">
        <f>IF('JSM (365 Tage)'!J88&gt;0,'JSM (365 Tage)'!J88," ")</f>
        <v xml:space="preserve"> </v>
      </c>
      <c r="D50" s="137" t="str">
        <f>IF('JSM (365 Tage)'!K88&gt;0,'JSM (365 Tage)'!K88," ")</f>
        <v xml:space="preserve"> </v>
      </c>
      <c r="E50" s="140" t="str">
        <f>IF('JSM (365 Tage)'!M88&gt;0,'JSM (365 Tage)'!M88," ")</f>
        <v xml:space="preserve"> </v>
      </c>
      <c r="F50" s="222" t="str">
        <f>IF('JSM (365 Tage)'!$H$14&gt;0,'JSM (365 Tage)'!$H$14*86.4," ")</f>
        <v xml:space="preserve"> </v>
      </c>
    </row>
    <row r="51" spans="1:6">
      <c r="A51" s="223" t="s">
        <v>522</v>
      </c>
      <c r="B51" s="220" t="str">
        <f>IF('JSM (365 Tage)'!H89&gt;0,'JSM (365 Tage)'!H89," ")</f>
        <v xml:space="preserve"> </v>
      </c>
      <c r="C51" s="221" t="str">
        <f>IF('JSM (365 Tage)'!J89&gt;0,'JSM (365 Tage)'!J89," ")</f>
        <v xml:space="preserve"> </v>
      </c>
      <c r="D51" s="137" t="str">
        <f>IF('JSM (365 Tage)'!K89&gt;0,'JSM (365 Tage)'!K89," ")</f>
        <v xml:space="preserve"> </v>
      </c>
      <c r="E51" s="140" t="str">
        <f>IF('JSM (365 Tage)'!M89&gt;0,'JSM (365 Tage)'!M89," ")</f>
        <v xml:space="preserve"> </v>
      </c>
      <c r="F51" s="222" t="str">
        <f>IF('JSM (365 Tage)'!$H$14&gt;0,'JSM (365 Tage)'!$H$14*86.4," ")</f>
        <v xml:space="preserve"> </v>
      </c>
    </row>
    <row r="52" spans="1:6">
      <c r="A52" s="223" t="s">
        <v>523</v>
      </c>
      <c r="B52" s="220" t="str">
        <f>IF('JSM (365 Tage)'!H90&gt;0,'JSM (365 Tage)'!H90," ")</f>
        <v xml:space="preserve"> </v>
      </c>
      <c r="C52" s="221" t="str">
        <f>IF('JSM (365 Tage)'!J90&gt;0,'JSM (365 Tage)'!J90," ")</f>
        <v xml:space="preserve"> </v>
      </c>
      <c r="D52" s="137" t="str">
        <f>IF('JSM (365 Tage)'!K90&gt;0,'JSM (365 Tage)'!K90," ")</f>
        <v xml:space="preserve"> </v>
      </c>
      <c r="E52" s="140" t="str">
        <f>IF('JSM (365 Tage)'!M90&gt;0,'JSM (365 Tage)'!M90," ")</f>
        <v xml:space="preserve"> </v>
      </c>
      <c r="F52" s="222" t="str">
        <f>IF('JSM (365 Tage)'!$H$14&gt;0,'JSM (365 Tage)'!$H$14*86.4," ")</f>
        <v xml:space="preserve"> </v>
      </c>
    </row>
    <row r="53" spans="1:6">
      <c r="A53" s="223" t="s">
        <v>524</v>
      </c>
      <c r="B53" s="220" t="str">
        <f>IF('JSM (365 Tage)'!H91&gt;0,'JSM (365 Tage)'!H91," ")</f>
        <v xml:space="preserve"> </v>
      </c>
      <c r="C53" s="221" t="str">
        <f>IF('JSM (365 Tage)'!J91&gt;0,'JSM (365 Tage)'!J91," ")</f>
        <v xml:space="preserve"> </v>
      </c>
      <c r="D53" s="137" t="str">
        <f>IF('JSM (365 Tage)'!K91&gt;0,'JSM (365 Tage)'!K91," ")</f>
        <v xml:space="preserve"> </v>
      </c>
      <c r="E53" s="140" t="str">
        <f>IF('JSM (365 Tage)'!M91&gt;0,'JSM (365 Tage)'!M91," ")</f>
        <v xml:space="preserve"> </v>
      </c>
      <c r="F53" s="222" t="str">
        <f>IF('JSM (365 Tage)'!$H$14&gt;0,'JSM (365 Tage)'!$H$14*86.4," ")</f>
        <v xml:space="preserve"> </v>
      </c>
    </row>
    <row r="54" spans="1:6">
      <c r="A54" s="223" t="s">
        <v>525</v>
      </c>
      <c r="B54" s="220" t="str">
        <f>IF('JSM (365 Tage)'!H92&gt;0,'JSM (365 Tage)'!H92," ")</f>
        <v xml:space="preserve"> </v>
      </c>
      <c r="C54" s="221" t="str">
        <f>IF('JSM (365 Tage)'!J92&gt;0,'JSM (365 Tage)'!J92," ")</f>
        <v xml:space="preserve"> </v>
      </c>
      <c r="D54" s="137" t="str">
        <f>IF('JSM (365 Tage)'!K92&gt;0,'JSM (365 Tage)'!K92," ")</f>
        <v xml:space="preserve"> </v>
      </c>
      <c r="E54" s="140" t="str">
        <f>IF('JSM (365 Tage)'!M92&gt;0,'JSM (365 Tage)'!M92," ")</f>
        <v xml:space="preserve"> </v>
      </c>
      <c r="F54" s="222" t="str">
        <f>IF('JSM (365 Tage)'!$H$14&gt;0,'JSM (365 Tage)'!$H$14*86.4," ")</f>
        <v xml:space="preserve"> </v>
      </c>
    </row>
    <row r="55" spans="1:6">
      <c r="A55" s="223" t="s">
        <v>526</v>
      </c>
      <c r="B55" s="220" t="str">
        <f>IF('JSM (365 Tage)'!H93&gt;0,'JSM (365 Tage)'!H93," ")</f>
        <v xml:space="preserve"> </v>
      </c>
      <c r="C55" s="221" t="str">
        <f>IF('JSM (365 Tage)'!J93&gt;0,'JSM (365 Tage)'!J93," ")</f>
        <v xml:space="preserve"> </v>
      </c>
      <c r="D55" s="137" t="str">
        <f>IF('JSM (365 Tage)'!K93&gt;0,'JSM (365 Tage)'!K93," ")</f>
        <v xml:space="preserve"> </v>
      </c>
      <c r="E55" s="140" t="str">
        <f>IF('JSM (365 Tage)'!M93&gt;0,'JSM (365 Tage)'!M93," ")</f>
        <v xml:space="preserve"> </v>
      </c>
      <c r="F55" s="222" t="str">
        <f>IF('JSM (365 Tage)'!$H$14&gt;0,'JSM (365 Tage)'!$H$14*86.4," ")</f>
        <v xml:space="preserve"> </v>
      </c>
    </row>
    <row r="56" spans="1:6">
      <c r="A56" s="223" t="s">
        <v>527</v>
      </c>
      <c r="B56" s="220" t="str">
        <f>IF('JSM (365 Tage)'!H94&gt;0,'JSM (365 Tage)'!H94," ")</f>
        <v xml:space="preserve"> </v>
      </c>
      <c r="C56" s="221" t="str">
        <f>IF('JSM (365 Tage)'!J94&gt;0,'JSM (365 Tage)'!J94," ")</f>
        <v xml:space="preserve"> </v>
      </c>
      <c r="D56" s="137" t="str">
        <f>IF('JSM (365 Tage)'!K94&gt;0,'JSM (365 Tage)'!K94," ")</f>
        <v xml:space="preserve"> </v>
      </c>
      <c r="E56" s="140" t="str">
        <f>IF('JSM (365 Tage)'!M94&gt;0,'JSM (365 Tage)'!M94," ")</f>
        <v xml:space="preserve"> </v>
      </c>
      <c r="F56" s="222" t="str">
        <f>IF('JSM (365 Tage)'!$H$14&gt;0,'JSM (365 Tage)'!$H$14*86.4," ")</f>
        <v xml:space="preserve"> </v>
      </c>
    </row>
    <row r="57" spans="1:6">
      <c r="A57" s="223" t="s">
        <v>528</v>
      </c>
      <c r="B57" s="220" t="str">
        <f>IF('JSM (365 Tage)'!H95&gt;0,'JSM (365 Tage)'!H95," ")</f>
        <v xml:space="preserve"> </v>
      </c>
      <c r="C57" s="221" t="str">
        <f>IF('JSM (365 Tage)'!J95&gt;0,'JSM (365 Tage)'!J95," ")</f>
        <v xml:space="preserve"> </v>
      </c>
      <c r="D57" s="137" t="str">
        <f>IF('JSM (365 Tage)'!K95&gt;0,'JSM (365 Tage)'!K95," ")</f>
        <v xml:space="preserve"> </v>
      </c>
      <c r="E57" s="140" t="str">
        <f>IF('JSM (365 Tage)'!M95&gt;0,'JSM (365 Tage)'!M95," ")</f>
        <v xml:space="preserve"> </v>
      </c>
      <c r="F57" s="222" t="str">
        <f>IF('JSM (365 Tage)'!$H$14&gt;0,'JSM (365 Tage)'!$H$14*86.4," ")</f>
        <v xml:space="preserve"> </v>
      </c>
    </row>
    <row r="58" spans="1:6">
      <c r="A58" s="223" t="s">
        <v>529</v>
      </c>
      <c r="B58" s="220" t="str">
        <f>IF('JSM (365 Tage)'!H96&gt;0,'JSM (365 Tage)'!H96," ")</f>
        <v xml:space="preserve"> </v>
      </c>
      <c r="C58" s="221" t="str">
        <f>IF('JSM (365 Tage)'!J96&gt;0,'JSM (365 Tage)'!J96," ")</f>
        <v xml:space="preserve"> </v>
      </c>
      <c r="D58" s="137" t="str">
        <f>IF('JSM (365 Tage)'!K96&gt;0,'JSM (365 Tage)'!K96," ")</f>
        <v xml:space="preserve"> </v>
      </c>
      <c r="E58" s="140" t="str">
        <f>IF('JSM (365 Tage)'!M96&gt;0,'JSM (365 Tage)'!M96," ")</f>
        <v xml:space="preserve"> </v>
      </c>
      <c r="F58" s="222" t="str">
        <f>IF('JSM (365 Tage)'!$H$14&gt;0,'JSM (365 Tage)'!$H$14*86.4," ")</f>
        <v xml:space="preserve"> </v>
      </c>
    </row>
    <row r="59" spans="1:6">
      <c r="A59" s="223" t="s">
        <v>530</v>
      </c>
      <c r="B59" s="220" t="str">
        <f>IF('JSM (365 Tage)'!H97&gt;0,'JSM (365 Tage)'!H97," ")</f>
        <v xml:space="preserve"> </v>
      </c>
      <c r="C59" s="221" t="str">
        <f>IF('JSM (365 Tage)'!J97&gt;0,'JSM (365 Tage)'!J97," ")</f>
        <v xml:space="preserve"> </v>
      </c>
      <c r="D59" s="137" t="str">
        <f>IF('JSM (365 Tage)'!K97&gt;0,'JSM (365 Tage)'!K97," ")</f>
        <v xml:space="preserve"> </v>
      </c>
      <c r="E59" s="140" t="str">
        <f>IF('JSM (365 Tage)'!M97&gt;0,'JSM (365 Tage)'!M97," ")</f>
        <v xml:space="preserve"> </v>
      </c>
      <c r="F59" s="222" t="str">
        <f>IF('JSM (365 Tage)'!$H$14&gt;0,'JSM (365 Tage)'!$H$14*86.4," ")</f>
        <v xml:space="preserve"> </v>
      </c>
    </row>
    <row r="60" spans="1:6">
      <c r="A60" s="223" t="s">
        <v>531</v>
      </c>
      <c r="B60" s="220" t="str">
        <f>IF('JSM (365 Tage)'!H98&gt;0,'JSM (365 Tage)'!H98," ")</f>
        <v xml:space="preserve"> </v>
      </c>
      <c r="C60" s="221" t="str">
        <f>IF('JSM (365 Tage)'!J98&gt;0,'JSM (365 Tage)'!J98," ")</f>
        <v xml:space="preserve"> </v>
      </c>
      <c r="D60" s="137" t="str">
        <f>IF('JSM (365 Tage)'!K98&gt;0,'JSM (365 Tage)'!K98," ")</f>
        <v xml:space="preserve"> </v>
      </c>
      <c r="E60" s="140" t="str">
        <f>IF('JSM (365 Tage)'!M98&gt;0,'JSM (365 Tage)'!M98," ")</f>
        <v xml:space="preserve"> </v>
      </c>
      <c r="F60" s="222" t="str">
        <f>IF('JSM (365 Tage)'!$H$14&gt;0,'JSM (365 Tage)'!$H$14*86.4," ")</f>
        <v xml:space="preserve"> </v>
      </c>
    </row>
    <row r="61" spans="1:6">
      <c r="A61" s="223" t="s">
        <v>532</v>
      </c>
      <c r="B61" s="220" t="str">
        <f>IF('JSM (365 Tage)'!H99&gt;0,'JSM (365 Tage)'!H99," ")</f>
        <v xml:space="preserve"> </v>
      </c>
      <c r="C61" s="221" t="str">
        <f>IF('JSM (365 Tage)'!J99&gt;0,'JSM (365 Tage)'!J99," ")</f>
        <v xml:space="preserve"> </v>
      </c>
      <c r="D61" s="137" t="str">
        <f>IF('JSM (365 Tage)'!K99&gt;0,'JSM (365 Tage)'!K99," ")</f>
        <v xml:space="preserve"> </v>
      </c>
      <c r="E61" s="140" t="str">
        <f>IF('JSM (365 Tage)'!M99&gt;0,'JSM (365 Tage)'!M99," ")</f>
        <v xml:space="preserve"> </v>
      </c>
      <c r="F61" s="222" t="str">
        <f>IF('JSM (365 Tage)'!$H$14&gt;0,'JSM (365 Tage)'!$H$14*86.4," ")</f>
        <v xml:space="preserve"> </v>
      </c>
    </row>
    <row r="62" spans="1:6">
      <c r="A62" s="223" t="s">
        <v>533</v>
      </c>
      <c r="B62" s="220" t="str">
        <f>IF('JSM (365 Tage)'!H100&gt;0,'JSM (365 Tage)'!H100," ")</f>
        <v xml:space="preserve"> </v>
      </c>
      <c r="C62" s="221" t="str">
        <f>IF('JSM (365 Tage)'!J100&gt;0,'JSM (365 Tage)'!J100," ")</f>
        <v xml:space="preserve"> </v>
      </c>
      <c r="D62" s="137" t="str">
        <f>IF('JSM (365 Tage)'!K100&gt;0,'JSM (365 Tage)'!K100," ")</f>
        <v xml:space="preserve"> </v>
      </c>
      <c r="E62" s="140" t="str">
        <f>IF('JSM (365 Tage)'!M100&gt;0,'JSM (365 Tage)'!M100," ")</f>
        <v xml:space="preserve"> </v>
      </c>
      <c r="F62" s="222" t="str">
        <f>IF('JSM (365 Tage)'!$H$14&gt;0,'JSM (365 Tage)'!$H$14*86.4," ")</f>
        <v xml:space="preserve"> </v>
      </c>
    </row>
    <row r="63" spans="1:6">
      <c r="A63" s="223" t="s">
        <v>534</v>
      </c>
      <c r="B63" s="220" t="str">
        <f>IF('JSM (365 Tage)'!H101&gt;0,'JSM (365 Tage)'!H101," ")</f>
        <v xml:space="preserve"> </v>
      </c>
      <c r="C63" s="221" t="str">
        <f>IF('JSM (365 Tage)'!J101&gt;0,'JSM (365 Tage)'!J101," ")</f>
        <v xml:space="preserve"> </v>
      </c>
      <c r="D63" s="137" t="str">
        <f>IF('JSM (365 Tage)'!K101&gt;0,'JSM (365 Tage)'!K101," ")</f>
        <v xml:space="preserve"> </v>
      </c>
      <c r="E63" s="140" t="str">
        <f>IF('JSM (365 Tage)'!M101&gt;0,'JSM (365 Tage)'!M101," ")</f>
        <v xml:space="preserve"> </v>
      </c>
      <c r="F63" s="222" t="str">
        <f>IF('JSM (365 Tage)'!$H$14&gt;0,'JSM (365 Tage)'!$H$14*86.4," ")</f>
        <v xml:space="preserve"> </v>
      </c>
    </row>
    <row r="64" spans="1:6">
      <c r="A64" s="223" t="s">
        <v>535</v>
      </c>
      <c r="B64" s="220" t="str">
        <f>IF('JSM (365 Tage)'!H102&gt;0,'JSM (365 Tage)'!H102," ")</f>
        <v xml:space="preserve"> </v>
      </c>
      <c r="C64" s="221" t="str">
        <f>IF('JSM (365 Tage)'!J102&gt;0,'JSM (365 Tage)'!J102," ")</f>
        <v xml:space="preserve"> </v>
      </c>
      <c r="D64" s="137" t="str">
        <f>IF('JSM (365 Tage)'!K102&gt;0,'JSM (365 Tage)'!K102," ")</f>
        <v xml:space="preserve"> </v>
      </c>
      <c r="E64" s="140" t="str">
        <f>IF('JSM (365 Tage)'!M102&gt;0,'JSM (365 Tage)'!M102," ")</f>
        <v xml:space="preserve"> </v>
      </c>
      <c r="F64" s="222" t="str">
        <f>IF('JSM (365 Tage)'!$H$14&gt;0,'JSM (365 Tage)'!$H$14*86.4," ")</f>
        <v xml:space="preserve"> </v>
      </c>
    </row>
    <row r="65" spans="1:6">
      <c r="A65" s="223" t="s">
        <v>536</v>
      </c>
      <c r="B65" s="220" t="str">
        <f>IF('JSM (365 Tage)'!H103&gt;0,'JSM (365 Tage)'!H103," ")</f>
        <v xml:space="preserve"> </v>
      </c>
      <c r="C65" s="221" t="str">
        <f>IF('JSM (365 Tage)'!J103&gt;0,'JSM (365 Tage)'!J103," ")</f>
        <v xml:space="preserve"> </v>
      </c>
      <c r="D65" s="137" t="str">
        <f>IF('JSM (365 Tage)'!K103&gt;0,'JSM (365 Tage)'!K103," ")</f>
        <v xml:space="preserve"> </v>
      </c>
      <c r="E65" s="140" t="str">
        <f>IF('JSM (365 Tage)'!M103&gt;0,'JSM (365 Tage)'!M103," ")</f>
        <v xml:space="preserve"> </v>
      </c>
      <c r="F65" s="222" t="str">
        <f>IF('JSM (365 Tage)'!$H$14&gt;0,'JSM (365 Tage)'!$H$14*86.4," ")</f>
        <v xml:space="preserve"> </v>
      </c>
    </row>
    <row r="66" spans="1:6">
      <c r="A66" s="223" t="s">
        <v>537</v>
      </c>
      <c r="B66" s="220" t="str">
        <f>IF('JSM (365 Tage)'!H104&gt;0,'JSM (365 Tage)'!H104," ")</f>
        <v xml:space="preserve"> </v>
      </c>
      <c r="C66" s="221" t="str">
        <f>IF('JSM (365 Tage)'!J104&gt;0,'JSM (365 Tage)'!J104," ")</f>
        <v xml:space="preserve"> </v>
      </c>
      <c r="D66" s="137" t="str">
        <f>IF('JSM (365 Tage)'!K104&gt;0,'JSM (365 Tage)'!K104," ")</f>
        <v xml:space="preserve"> </v>
      </c>
      <c r="E66" s="140" t="str">
        <f>IF('JSM (365 Tage)'!M104&gt;0,'JSM (365 Tage)'!M104," ")</f>
        <v xml:space="preserve"> </v>
      </c>
      <c r="F66" s="222" t="str">
        <f>IF('JSM (365 Tage)'!$H$14&gt;0,'JSM (365 Tage)'!$H$14*86.4," ")</f>
        <v xml:space="preserve"> </v>
      </c>
    </row>
    <row r="67" spans="1:6">
      <c r="A67" s="223" t="s">
        <v>538</v>
      </c>
      <c r="B67" s="220" t="str">
        <f>IF('JSM (365 Tage)'!H105&gt;0,'JSM (365 Tage)'!H105," ")</f>
        <v xml:space="preserve"> </v>
      </c>
      <c r="C67" s="221" t="str">
        <f>IF('JSM (365 Tage)'!J105&gt;0,'JSM (365 Tage)'!J105," ")</f>
        <v xml:space="preserve"> </v>
      </c>
      <c r="D67" s="137" t="str">
        <f>IF('JSM (365 Tage)'!K105&gt;0,'JSM (365 Tage)'!K105," ")</f>
        <v xml:space="preserve"> </v>
      </c>
      <c r="E67" s="140" t="str">
        <f>IF('JSM (365 Tage)'!M105&gt;0,'JSM (365 Tage)'!M105," ")</f>
        <v xml:space="preserve"> </v>
      </c>
      <c r="F67" s="222" t="str">
        <f>IF('JSM (365 Tage)'!$H$14&gt;0,'JSM (365 Tage)'!$H$14*86.4," ")</f>
        <v xml:space="preserve"> </v>
      </c>
    </row>
    <row r="68" spans="1:6">
      <c r="A68" s="223" t="s">
        <v>539</v>
      </c>
      <c r="B68" s="220" t="str">
        <f>IF('JSM (365 Tage)'!H106&gt;0,'JSM (365 Tage)'!H106," ")</f>
        <v xml:space="preserve"> </v>
      </c>
      <c r="C68" s="221" t="str">
        <f>IF('JSM (365 Tage)'!J106&gt;0,'JSM (365 Tage)'!J106," ")</f>
        <v xml:space="preserve"> </v>
      </c>
      <c r="D68" s="137" t="str">
        <f>IF('JSM (365 Tage)'!K106&gt;0,'JSM (365 Tage)'!K106," ")</f>
        <v xml:space="preserve"> </v>
      </c>
      <c r="E68" s="140" t="str">
        <f>IF('JSM (365 Tage)'!M106&gt;0,'JSM (365 Tage)'!M106," ")</f>
        <v xml:space="preserve"> </v>
      </c>
      <c r="F68" s="222" t="str">
        <f>IF('JSM (365 Tage)'!$H$14&gt;0,'JSM (365 Tage)'!$H$14*86.4," ")</f>
        <v xml:space="preserve"> </v>
      </c>
    </row>
    <row r="69" spans="1:6">
      <c r="A69" s="223" t="s">
        <v>540</v>
      </c>
      <c r="B69" s="220" t="str">
        <f>IF('JSM (365 Tage)'!H107&gt;0,'JSM (365 Tage)'!H107," ")</f>
        <v xml:space="preserve"> </v>
      </c>
      <c r="C69" s="221" t="str">
        <f>IF('JSM (365 Tage)'!J107&gt;0,'JSM (365 Tage)'!J107," ")</f>
        <v xml:space="preserve"> </v>
      </c>
      <c r="D69" s="137" t="str">
        <f>IF('JSM (365 Tage)'!K107&gt;0,'JSM (365 Tage)'!K107," ")</f>
        <v xml:space="preserve"> </v>
      </c>
      <c r="E69" s="140" t="str">
        <f>IF('JSM (365 Tage)'!M107&gt;0,'JSM (365 Tage)'!M107," ")</f>
        <v xml:space="preserve"> </v>
      </c>
      <c r="F69" s="222" t="str">
        <f>IF('JSM (365 Tage)'!$H$14&gt;0,'JSM (365 Tage)'!$H$14*86.4," ")</f>
        <v xml:space="preserve"> </v>
      </c>
    </row>
    <row r="70" spans="1:6">
      <c r="A70" s="223" t="s">
        <v>541</v>
      </c>
      <c r="B70" s="220" t="str">
        <f>IF('JSM (365 Tage)'!H108&gt;0,'JSM (365 Tage)'!H108," ")</f>
        <v xml:space="preserve"> </v>
      </c>
      <c r="C70" s="221" t="str">
        <f>IF('JSM (365 Tage)'!J108&gt;0,'JSM (365 Tage)'!J108," ")</f>
        <v xml:space="preserve"> </v>
      </c>
      <c r="D70" s="137" t="str">
        <f>IF('JSM (365 Tage)'!K108&gt;0,'JSM (365 Tage)'!K108," ")</f>
        <v xml:space="preserve"> </v>
      </c>
      <c r="E70" s="140" t="str">
        <f>IF('JSM (365 Tage)'!M108&gt;0,'JSM (365 Tage)'!M108," ")</f>
        <v xml:space="preserve"> </v>
      </c>
      <c r="F70" s="222" t="str">
        <f>IF('JSM (365 Tage)'!$H$14&gt;0,'JSM (365 Tage)'!$H$14*86.4," ")</f>
        <v xml:space="preserve"> </v>
      </c>
    </row>
    <row r="71" spans="1:6">
      <c r="A71" s="223" t="s">
        <v>542</v>
      </c>
      <c r="B71" s="220" t="str">
        <f>IF('JSM (365 Tage)'!H109&gt;0,'JSM (365 Tage)'!H109," ")</f>
        <v xml:space="preserve"> </v>
      </c>
      <c r="C71" s="221" t="str">
        <f>IF('JSM (365 Tage)'!J109&gt;0,'JSM (365 Tage)'!J109," ")</f>
        <v xml:space="preserve"> </v>
      </c>
      <c r="D71" s="137" t="str">
        <f>IF('JSM (365 Tage)'!K109&gt;0,'JSM (365 Tage)'!K109," ")</f>
        <v xml:space="preserve"> </v>
      </c>
      <c r="E71" s="140" t="str">
        <f>IF('JSM (365 Tage)'!M109&gt;0,'JSM (365 Tage)'!M109," ")</f>
        <v xml:space="preserve"> </v>
      </c>
      <c r="F71" s="222" t="str">
        <f>IF('JSM (365 Tage)'!$H$14&gt;0,'JSM (365 Tage)'!$H$14*86.4," ")</f>
        <v xml:space="preserve"> </v>
      </c>
    </row>
    <row r="72" spans="1:6">
      <c r="A72" s="223" t="s">
        <v>543</v>
      </c>
      <c r="B72" s="220" t="str">
        <f>IF('JSM (365 Tage)'!H110&gt;0,'JSM (365 Tage)'!H110," ")</f>
        <v xml:space="preserve"> </v>
      </c>
      <c r="C72" s="221" t="str">
        <f>IF('JSM (365 Tage)'!J110&gt;0,'JSM (365 Tage)'!J110," ")</f>
        <v xml:space="preserve"> </v>
      </c>
      <c r="D72" s="137" t="str">
        <f>IF('JSM (365 Tage)'!K110&gt;0,'JSM (365 Tage)'!K110," ")</f>
        <v xml:space="preserve"> </v>
      </c>
      <c r="E72" s="140" t="str">
        <f>IF('JSM (365 Tage)'!M110&gt;0,'JSM (365 Tage)'!M110," ")</f>
        <v xml:space="preserve"> </v>
      </c>
      <c r="F72" s="222" t="str">
        <f>IF('JSM (365 Tage)'!$H$14&gt;0,'JSM (365 Tage)'!$H$14*86.4," ")</f>
        <v xml:space="preserve"> </v>
      </c>
    </row>
    <row r="73" spans="1:6">
      <c r="A73" s="223" t="s">
        <v>544</v>
      </c>
      <c r="B73" s="220" t="str">
        <f>IF('JSM (365 Tage)'!H111&gt;0,'JSM (365 Tage)'!H111," ")</f>
        <v xml:space="preserve"> </v>
      </c>
      <c r="C73" s="221" t="str">
        <f>IF('JSM (365 Tage)'!J111&gt;0,'JSM (365 Tage)'!J111," ")</f>
        <v xml:space="preserve"> </v>
      </c>
      <c r="D73" s="137" t="str">
        <f>IF('JSM (365 Tage)'!K111&gt;0,'JSM (365 Tage)'!K111," ")</f>
        <v xml:space="preserve"> </v>
      </c>
      <c r="E73" s="140" t="str">
        <f>IF('JSM (365 Tage)'!M111&gt;0,'JSM (365 Tage)'!M111," ")</f>
        <v xml:space="preserve"> </v>
      </c>
      <c r="F73" s="222" t="str">
        <f>IF('JSM (365 Tage)'!$H$14&gt;0,'JSM (365 Tage)'!$H$14*86.4," ")</f>
        <v xml:space="preserve"> </v>
      </c>
    </row>
    <row r="74" spans="1:6">
      <c r="A74" s="223" t="s">
        <v>545</v>
      </c>
      <c r="B74" s="220" t="str">
        <f>IF('JSM (365 Tage)'!H112&gt;0,'JSM (365 Tage)'!H112," ")</f>
        <v xml:space="preserve"> </v>
      </c>
      <c r="C74" s="221" t="str">
        <f>IF('JSM (365 Tage)'!J112&gt;0,'JSM (365 Tage)'!J112," ")</f>
        <v xml:space="preserve"> </v>
      </c>
      <c r="D74" s="137" t="str">
        <f>IF('JSM (365 Tage)'!K112&gt;0,'JSM (365 Tage)'!K112," ")</f>
        <v xml:space="preserve"> </v>
      </c>
      <c r="E74" s="140" t="str">
        <f>IF('JSM (365 Tage)'!M112&gt;0,'JSM (365 Tage)'!M112," ")</f>
        <v xml:space="preserve"> </v>
      </c>
      <c r="F74" s="222" t="str">
        <f>IF('JSM (365 Tage)'!$H$14&gt;0,'JSM (365 Tage)'!$H$14*86.4," ")</f>
        <v xml:space="preserve"> </v>
      </c>
    </row>
    <row r="75" spans="1:6">
      <c r="A75" s="223" t="s">
        <v>546</v>
      </c>
      <c r="B75" s="220" t="str">
        <f>IF('JSM (365 Tage)'!H113&gt;0,'JSM (365 Tage)'!H113," ")</f>
        <v xml:space="preserve"> </v>
      </c>
      <c r="C75" s="221" t="str">
        <f>IF('JSM (365 Tage)'!J113&gt;0,'JSM (365 Tage)'!J113," ")</f>
        <v xml:space="preserve"> </v>
      </c>
      <c r="D75" s="137" t="str">
        <f>IF('JSM (365 Tage)'!K113&gt;0,'JSM (365 Tage)'!K113," ")</f>
        <v xml:space="preserve"> </v>
      </c>
      <c r="E75" s="140" t="str">
        <f>IF('JSM (365 Tage)'!M113&gt;0,'JSM (365 Tage)'!M113," ")</f>
        <v xml:space="preserve"> </v>
      </c>
      <c r="F75" s="222" t="str">
        <f>IF('JSM (365 Tage)'!$H$14&gt;0,'JSM (365 Tage)'!$H$14*86.4," ")</f>
        <v xml:space="preserve"> </v>
      </c>
    </row>
    <row r="76" spans="1:6">
      <c r="A76" s="223" t="s">
        <v>547</v>
      </c>
      <c r="B76" s="220" t="str">
        <f>IF('JSM (365 Tage)'!H114&gt;0,'JSM (365 Tage)'!H114," ")</f>
        <v xml:space="preserve"> </v>
      </c>
      <c r="C76" s="221" t="str">
        <f>IF('JSM (365 Tage)'!J114&gt;0,'JSM (365 Tage)'!J114," ")</f>
        <v xml:space="preserve"> </v>
      </c>
      <c r="D76" s="137" t="str">
        <f>IF('JSM (365 Tage)'!K114&gt;0,'JSM (365 Tage)'!K114," ")</f>
        <v xml:space="preserve"> </v>
      </c>
      <c r="E76" s="140" t="str">
        <f>IF('JSM (365 Tage)'!M114&gt;0,'JSM (365 Tage)'!M114," ")</f>
        <v xml:space="preserve"> </v>
      </c>
      <c r="F76" s="222" t="str">
        <f>IF('JSM (365 Tage)'!$H$14&gt;0,'JSM (365 Tage)'!$H$14*86.4," ")</f>
        <v xml:space="preserve"> </v>
      </c>
    </row>
    <row r="77" spans="1:6">
      <c r="A77" s="223" t="s">
        <v>548</v>
      </c>
      <c r="B77" s="220" t="str">
        <f>IF('JSM (365 Tage)'!H115&gt;0,'JSM (365 Tage)'!H115," ")</f>
        <v xml:space="preserve"> </v>
      </c>
      <c r="C77" s="221" t="str">
        <f>IF('JSM (365 Tage)'!J115&gt;0,'JSM (365 Tage)'!J115," ")</f>
        <v xml:space="preserve"> </v>
      </c>
      <c r="D77" s="137" t="str">
        <f>IF('JSM (365 Tage)'!K115&gt;0,'JSM (365 Tage)'!K115," ")</f>
        <v xml:space="preserve"> </v>
      </c>
      <c r="E77" s="140" t="str">
        <f>IF('JSM (365 Tage)'!M115&gt;0,'JSM (365 Tage)'!M115," ")</f>
        <v xml:space="preserve"> </v>
      </c>
      <c r="F77" s="222" t="str">
        <f>IF('JSM (365 Tage)'!$H$14&gt;0,'JSM (365 Tage)'!$H$14*86.4," ")</f>
        <v xml:space="preserve"> </v>
      </c>
    </row>
    <row r="78" spans="1:6">
      <c r="A78" s="223" t="s">
        <v>549</v>
      </c>
      <c r="B78" s="220" t="str">
        <f>IF('JSM (365 Tage)'!H116&gt;0,'JSM (365 Tage)'!H116," ")</f>
        <v xml:space="preserve"> </v>
      </c>
      <c r="C78" s="221" t="str">
        <f>IF('JSM (365 Tage)'!J116&gt;0,'JSM (365 Tage)'!J116," ")</f>
        <v xml:space="preserve"> </v>
      </c>
      <c r="D78" s="137" t="str">
        <f>IF('JSM (365 Tage)'!K116&gt;0,'JSM (365 Tage)'!K116," ")</f>
        <v xml:space="preserve"> </v>
      </c>
      <c r="E78" s="140" t="str">
        <f>IF('JSM (365 Tage)'!M116&gt;0,'JSM (365 Tage)'!M116," ")</f>
        <v xml:space="preserve"> </v>
      </c>
      <c r="F78" s="222" t="str">
        <f>IF('JSM (365 Tage)'!$H$14&gt;0,'JSM (365 Tage)'!$H$14*86.4," ")</f>
        <v xml:space="preserve"> </v>
      </c>
    </row>
    <row r="79" spans="1:6">
      <c r="A79" s="223" t="s">
        <v>550</v>
      </c>
      <c r="B79" s="220" t="str">
        <f>IF('JSM (365 Tage)'!H117&gt;0,'JSM (365 Tage)'!H117," ")</f>
        <v xml:space="preserve"> </v>
      </c>
      <c r="C79" s="221" t="str">
        <f>IF('JSM (365 Tage)'!J117&gt;0,'JSM (365 Tage)'!J117," ")</f>
        <v xml:space="preserve"> </v>
      </c>
      <c r="D79" s="137" t="str">
        <f>IF('JSM (365 Tage)'!K117&gt;0,'JSM (365 Tage)'!K117," ")</f>
        <v xml:space="preserve"> </v>
      </c>
      <c r="E79" s="140" t="str">
        <f>IF('JSM (365 Tage)'!M117&gt;0,'JSM (365 Tage)'!M117," ")</f>
        <v xml:space="preserve"> </v>
      </c>
      <c r="F79" s="222" t="str">
        <f>IF('JSM (365 Tage)'!$H$14&gt;0,'JSM (365 Tage)'!$H$14*86.4," ")</f>
        <v xml:space="preserve"> </v>
      </c>
    </row>
    <row r="80" spans="1:6">
      <c r="A80" s="223" t="s">
        <v>551</v>
      </c>
      <c r="B80" s="220" t="str">
        <f>IF('JSM (365 Tage)'!H118&gt;0,'JSM (365 Tage)'!H118," ")</f>
        <v xml:space="preserve"> </v>
      </c>
      <c r="C80" s="221" t="str">
        <f>IF('JSM (365 Tage)'!J118&gt;0,'JSM (365 Tage)'!J118," ")</f>
        <v xml:space="preserve"> </v>
      </c>
      <c r="D80" s="137" t="str">
        <f>IF('JSM (365 Tage)'!K118&gt;0,'JSM (365 Tage)'!K118," ")</f>
        <v xml:space="preserve"> </v>
      </c>
      <c r="E80" s="140" t="str">
        <f>IF('JSM (365 Tage)'!M118&gt;0,'JSM (365 Tage)'!M118," ")</f>
        <v xml:space="preserve"> </v>
      </c>
      <c r="F80" s="222" t="str">
        <f>IF('JSM (365 Tage)'!$H$14&gt;0,'JSM (365 Tage)'!$H$14*86.4," ")</f>
        <v xml:space="preserve"> </v>
      </c>
    </row>
    <row r="81" spans="1:6">
      <c r="A81" s="223" t="s">
        <v>552</v>
      </c>
      <c r="B81" s="220" t="str">
        <f>IF('JSM (365 Tage)'!H119&gt;0,'JSM (365 Tage)'!H119," ")</f>
        <v xml:space="preserve"> </v>
      </c>
      <c r="C81" s="221" t="str">
        <f>IF('JSM (365 Tage)'!J119&gt;0,'JSM (365 Tage)'!J119," ")</f>
        <v xml:space="preserve"> </v>
      </c>
      <c r="D81" s="137" t="str">
        <f>IF('JSM (365 Tage)'!K119&gt;0,'JSM (365 Tage)'!K119," ")</f>
        <v xml:space="preserve"> </v>
      </c>
      <c r="E81" s="140" t="str">
        <f>IF('JSM (365 Tage)'!M119&gt;0,'JSM (365 Tage)'!M119," ")</f>
        <v xml:space="preserve"> </v>
      </c>
      <c r="F81" s="222" t="str">
        <f>IF('JSM (365 Tage)'!$H$14&gt;0,'JSM (365 Tage)'!$H$14*86.4," ")</f>
        <v xml:space="preserve"> </v>
      </c>
    </row>
    <row r="82" spans="1:6">
      <c r="A82" s="223" t="s">
        <v>553</v>
      </c>
      <c r="B82" s="220" t="str">
        <f>IF('JSM (365 Tage)'!H120&gt;0,'JSM (365 Tage)'!H120," ")</f>
        <v xml:space="preserve"> </v>
      </c>
      <c r="C82" s="221" t="str">
        <f>IF('JSM (365 Tage)'!J120&gt;0,'JSM (365 Tage)'!J120," ")</f>
        <v xml:space="preserve"> </v>
      </c>
      <c r="D82" s="137" t="str">
        <f>IF('JSM (365 Tage)'!K120&gt;0,'JSM (365 Tage)'!K120," ")</f>
        <v xml:space="preserve"> </v>
      </c>
      <c r="E82" s="140" t="str">
        <f>IF('JSM (365 Tage)'!M120&gt;0,'JSM (365 Tage)'!M120," ")</f>
        <v xml:space="preserve"> </v>
      </c>
      <c r="F82" s="222" t="str">
        <f>IF('JSM (365 Tage)'!$H$14&gt;0,'JSM (365 Tage)'!$H$14*86.4," ")</f>
        <v xml:space="preserve"> </v>
      </c>
    </row>
    <row r="83" spans="1:6">
      <c r="A83" s="223" t="s">
        <v>554</v>
      </c>
      <c r="B83" s="220" t="str">
        <f>IF('JSM (365 Tage)'!H121&gt;0,'JSM (365 Tage)'!H121," ")</f>
        <v xml:space="preserve"> </v>
      </c>
      <c r="C83" s="221" t="str">
        <f>IF('JSM (365 Tage)'!J121&gt;0,'JSM (365 Tage)'!J121," ")</f>
        <v xml:space="preserve"> </v>
      </c>
      <c r="D83" s="137" t="str">
        <f>IF('JSM (365 Tage)'!K121&gt;0,'JSM (365 Tage)'!K121," ")</f>
        <v xml:space="preserve"> </v>
      </c>
      <c r="E83" s="140" t="str">
        <f>IF('JSM (365 Tage)'!M121&gt;0,'JSM (365 Tage)'!M121," ")</f>
        <v xml:space="preserve"> </v>
      </c>
      <c r="F83" s="222" t="str">
        <f>IF('JSM (365 Tage)'!$H$14&gt;0,'JSM (365 Tage)'!$H$14*86.4," ")</f>
        <v xml:space="preserve"> </v>
      </c>
    </row>
    <row r="84" spans="1:6">
      <c r="A84" s="223" t="s">
        <v>555</v>
      </c>
      <c r="B84" s="220" t="str">
        <f>IF('JSM (365 Tage)'!H122&gt;0,'JSM (365 Tage)'!H122," ")</f>
        <v xml:space="preserve"> </v>
      </c>
      <c r="C84" s="221" t="str">
        <f>IF('JSM (365 Tage)'!J122&gt;0,'JSM (365 Tage)'!J122," ")</f>
        <v xml:space="preserve"> </v>
      </c>
      <c r="D84" s="137" t="str">
        <f>IF('JSM (365 Tage)'!K122&gt;0,'JSM (365 Tage)'!K122," ")</f>
        <v xml:space="preserve"> </v>
      </c>
      <c r="E84" s="140" t="str">
        <f>IF('JSM (365 Tage)'!M122&gt;0,'JSM (365 Tage)'!M122," ")</f>
        <v xml:space="preserve"> </v>
      </c>
      <c r="F84" s="222" t="str">
        <f>IF('JSM (365 Tage)'!$H$14&gt;0,'JSM (365 Tage)'!$H$14*86.4," ")</f>
        <v xml:space="preserve"> </v>
      </c>
    </row>
    <row r="85" spans="1:6">
      <c r="A85" s="223" t="s">
        <v>556</v>
      </c>
      <c r="B85" s="220" t="str">
        <f>IF('JSM (365 Tage)'!H123&gt;0,'JSM (365 Tage)'!H123," ")</f>
        <v xml:space="preserve"> </v>
      </c>
      <c r="C85" s="221" t="str">
        <f>IF('JSM (365 Tage)'!J123&gt;0,'JSM (365 Tage)'!J123," ")</f>
        <v xml:space="preserve"> </v>
      </c>
      <c r="D85" s="137" t="str">
        <f>IF('JSM (365 Tage)'!K123&gt;0,'JSM (365 Tage)'!K123," ")</f>
        <v xml:space="preserve"> </v>
      </c>
      <c r="E85" s="140" t="str">
        <f>IF('JSM (365 Tage)'!M123&gt;0,'JSM (365 Tage)'!M123," ")</f>
        <v xml:space="preserve"> </v>
      </c>
      <c r="F85" s="222" t="str">
        <f>IF('JSM (365 Tage)'!$H$14&gt;0,'JSM (365 Tage)'!$H$14*86.4," ")</f>
        <v xml:space="preserve"> </v>
      </c>
    </row>
    <row r="86" spans="1:6">
      <c r="A86" s="223" t="s">
        <v>557</v>
      </c>
      <c r="B86" s="220" t="str">
        <f>IF('JSM (365 Tage)'!H124&gt;0,'JSM (365 Tage)'!H124," ")</f>
        <v xml:space="preserve"> </v>
      </c>
      <c r="C86" s="221" t="str">
        <f>IF('JSM (365 Tage)'!J124&gt;0,'JSM (365 Tage)'!J124," ")</f>
        <v xml:space="preserve"> </v>
      </c>
      <c r="D86" s="137" t="str">
        <f>IF('JSM (365 Tage)'!K124&gt;0,'JSM (365 Tage)'!K124," ")</f>
        <v xml:space="preserve"> </v>
      </c>
      <c r="E86" s="140" t="str">
        <f>IF('JSM (365 Tage)'!M124&gt;0,'JSM (365 Tage)'!M124," ")</f>
        <v xml:space="preserve"> </v>
      </c>
      <c r="F86" s="222" t="str">
        <f>IF('JSM (365 Tage)'!$H$14&gt;0,'JSM (365 Tage)'!$H$14*86.4," ")</f>
        <v xml:space="preserve"> </v>
      </c>
    </row>
    <row r="87" spans="1:6">
      <c r="A87" s="223" t="s">
        <v>558</v>
      </c>
      <c r="B87" s="220" t="str">
        <f>IF('JSM (365 Tage)'!H125&gt;0,'JSM (365 Tage)'!H125," ")</f>
        <v xml:space="preserve"> </v>
      </c>
      <c r="C87" s="221" t="str">
        <f>IF('JSM (365 Tage)'!J125&gt;0,'JSM (365 Tage)'!J125," ")</f>
        <v xml:space="preserve"> </v>
      </c>
      <c r="D87" s="137" t="str">
        <f>IF('JSM (365 Tage)'!K125&gt;0,'JSM (365 Tage)'!K125," ")</f>
        <v xml:space="preserve"> </v>
      </c>
      <c r="E87" s="140" t="str">
        <f>IF('JSM (365 Tage)'!M125&gt;0,'JSM (365 Tage)'!M125," ")</f>
        <v xml:space="preserve"> </v>
      </c>
      <c r="F87" s="222" t="str">
        <f>IF('JSM (365 Tage)'!$H$14&gt;0,'JSM (365 Tage)'!$H$14*86.4," ")</f>
        <v xml:space="preserve"> </v>
      </c>
    </row>
    <row r="88" spans="1:6">
      <c r="A88" s="223" t="s">
        <v>559</v>
      </c>
      <c r="B88" s="220" t="str">
        <f>IF('JSM (365 Tage)'!H126&gt;0,'JSM (365 Tage)'!H126," ")</f>
        <v xml:space="preserve"> </v>
      </c>
      <c r="C88" s="221" t="str">
        <f>IF('JSM (365 Tage)'!J126&gt;0,'JSM (365 Tage)'!J126," ")</f>
        <v xml:space="preserve"> </v>
      </c>
      <c r="D88" s="137" t="str">
        <f>IF('JSM (365 Tage)'!K126&gt;0,'JSM (365 Tage)'!K126," ")</f>
        <v xml:space="preserve"> </v>
      </c>
      <c r="E88" s="140" t="str">
        <f>IF('JSM (365 Tage)'!M126&gt;0,'JSM (365 Tage)'!M126," ")</f>
        <v xml:space="preserve"> </v>
      </c>
      <c r="F88" s="222" t="str">
        <f>IF('JSM (365 Tage)'!$H$14&gt;0,'JSM (365 Tage)'!$H$14*86.4," ")</f>
        <v xml:space="preserve"> </v>
      </c>
    </row>
    <row r="89" spans="1:6">
      <c r="A89" s="223" t="s">
        <v>560</v>
      </c>
      <c r="B89" s="220" t="str">
        <f>IF('JSM (365 Tage)'!H127&gt;0,'JSM (365 Tage)'!H127," ")</f>
        <v xml:space="preserve"> </v>
      </c>
      <c r="C89" s="221" t="str">
        <f>IF('JSM (365 Tage)'!J127&gt;0,'JSM (365 Tage)'!J127," ")</f>
        <v xml:space="preserve"> </v>
      </c>
      <c r="D89" s="137" t="str">
        <f>IF('JSM (365 Tage)'!K127&gt;0,'JSM (365 Tage)'!K127," ")</f>
        <v xml:space="preserve"> </v>
      </c>
      <c r="E89" s="140" t="str">
        <f>IF('JSM (365 Tage)'!M127&gt;0,'JSM (365 Tage)'!M127," ")</f>
        <v xml:space="preserve"> </v>
      </c>
      <c r="F89" s="222" t="str">
        <f>IF('JSM (365 Tage)'!$H$14&gt;0,'JSM (365 Tage)'!$H$14*86.4," ")</f>
        <v xml:space="preserve"> </v>
      </c>
    </row>
    <row r="90" spans="1:6">
      <c r="A90" s="223" t="s">
        <v>561</v>
      </c>
      <c r="B90" s="220" t="str">
        <f>IF('JSM (365 Tage)'!H128&gt;0,'JSM (365 Tage)'!H128," ")</f>
        <v xml:space="preserve"> </v>
      </c>
      <c r="C90" s="221" t="str">
        <f>IF('JSM (365 Tage)'!J128&gt;0,'JSM (365 Tage)'!J128," ")</f>
        <v xml:space="preserve"> </v>
      </c>
      <c r="D90" s="137" t="str">
        <f>IF('JSM (365 Tage)'!K128&gt;0,'JSM (365 Tage)'!K128," ")</f>
        <v xml:space="preserve"> </v>
      </c>
      <c r="E90" s="140" t="str">
        <f>IF('JSM (365 Tage)'!M128&gt;0,'JSM (365 Tage)'!M128," ")</f>
        <v xml:space="preserve"> </v>
      </c>
      <c r="F90" s="222" t="str">
        <f>IF('JSM (365 Tage)'!$H$14&gt;0,'JSM (365 Tage)'!$H$14*86.4," ")</f>
        <v xml:space="preserve"> </v>
      </c>
    </row>
    <row r="91" spans="1:6">
      <c r="A91" s="223" t="s">
        <v>562</v>
      </c>
      <c r="B91" s="220" t="str">
        <f>IF('JSM (365 Tage)'!H129&gt;0,'JSM (365 Tage)'!H129," ")</f>
        <v xml:space="preserve"> </v>
      </c>
      <c r="C91" s="221" t="str">
        <f>IF('JSM (365 Tage)'!J129&gt;0,'JSM (365 Tage)'!J129," ")</f>
        <v xml:space="preserve"> </v>
      </c>
      <c r="D91" s="137" t="str">
        <f>IF('JSM (365 Tage)'!K129&gt;0,'JSM (365 Tage)'!K129," ")</f>
        <v xml:space="preserve"> </v>
      </c>
      <c r="E91" s="140" t="str">
        <f>IF('JSM (365 Tage)'!M129&gt;0,'JSM (365 Tage)'!M129," ")</f>
        <v xml:space="preserve"> </v>
      </c>
      <c r="F91" s="222" t="str">
        <f>IF('JSM (365 Tage)'!$H$14&gt;0,'JSM (365 Tage)'!$H$14*86.4," ")</f>
        <v xml:space="preserve"> </v>
      </c>
    </row>
    <row r="92" spans="1:6">
      <c r="A92" s="223" t="s">
        <v>563</v>
      </c>
      <c r="B92" s="220" t="str">
        <f>IF('JSM (365 Tage)'!H130&gt;0,'JSM (365 Tage)'!H130," ")</f>
        <v xml:space="preserve"> </v>
      </c>
      <c r="C92" s="221" t="str">
        <f>IF('JSM (365 Tage)'!J130&gt;0,'JSM (365 Tage)'!J130," ")</f>
        <v xml:space="preserve"> </v>
      </c>
      <c r="D92" s="137" t="str">
        <f>IF('JSM (365 Tage)'!K130&gt;0,'JSM (365 Tage)'!K130," ")</f>
        <v xml:space="preserve"> </v>
      </c>
      <c r="E92" s="140" t="str">
        <f>IF('JSM (365 Tage)'!M130&gt;0,'JSM (365 Tage)'!M130," ")</f>
        <v xml:space="preserve"> </v>
      </c>
      <c r="F92" s="222" t="str">
        <f>IF('JSM (365 Tage)'!$H$14&gt;0,'JSM (365 Tage)'!$H$14*86.4," ")</f>
        <v xml:space="preserve"> </v>
      </c>
    </row>
    <row r="93" spans="1:6">
      <c r="A93" s="223" t="s">
        <v>564</v>
      </c>
      <c r="B93" s="220" t="str">
        <f>IF('JSM (365 Tage)'!H131&gt;0,'JSM (365 Tage)'!H131," ")</f>
        <v xml:space="preserve"> </v>
      </c>
      <c r="C93" s="221" t="str">
        <f>IF('JSM (365 Tage)'!J131&gt;0,'JSM (365 Tage)'!J131," ")</f>
        <v xml:space="preserve"> </v>
      </c>
      <c r="D93" s="137" t="str">
        <f>IF('JSM (365 Tage)'!K131&gt;0,'JSM (365 Tage)'!K131," ")</f>
        <v xml:space="preserve"> </v>
      </c>
      <c r="E93" s="140" t="str">
        <f>IF('JSM (365 Tage)'!M131&gt;0,'JSM (365 Tage)'!M131," ")</f>
        <v xml:space="preserve"> </v>
      </c>
      <c r="F93" s="222" t="str">
        <f>IF('JSM (365 Tage)'!$H$14&gt;0,'JSM (365 Tage)'!$H$14*86.4," ")</f>
        <v xml:space="preserve"> </v>
      </c>
    </row>
    <row r="94" spans="1:6">
      <c r="A94" s="223" t="s">
        <v>565</v>
      </c>
      <c r="B94" s="220" t="str">
        <f>IF('JSM (365 Tage)'!H132&gt;0,'JSM (365 Tage)'!H132," ")</f>
        <v xml:space="preserve"> </v>
      </c>
      <c r="C94" s="221" t="str">
        <f>IF('JSM (365 Tage)'!J132&gt;0,'JSM (365 Tage)'!J132," ")</f>
        <v xml:space="preserve"> </v>
      </c>
      <c r="D94" s="137" t="str">
        <f>IF('JSM (365 Tage)'!K132&gt;0,'JSM (365 Tage)'!K132," ")</f>
        <v xml:space="preserve"> </v>
      </c>
      <c r="E94" s="140" t="str">
        <f>IF('JSM (365 Tage)'!M132&gt;0,'JSM (365 Tage)'!M132," ")</f>
        <v xml:space="preserve"> </v>
      </c>
      <c r="F94" s="222" t="str">
        <f>IF('JSM (365 Tage)'!$H$14&gt;0,'JSM (365 Tage)'!$H$14*86.4," ")</f>
        <v xml:space="preserve"> </v>
      </c>
    </row>
    <row r="95" spans="1:6">
      <c r="A95" s="223" t="s">
        <v>566</v>
      </c>
      <c r="B95" s="220" t="str">
        <f>IF('JSM (365 Tage)'!H133&gt;0,'JSM (365 Tage)'!H133," ")</f>
        <v xml:space="preserve"> </v>
      </c>
      <c r="C95" s="221" t="str">
        <f>IF('JSM (365 Tage)'!J133&gt;0,'JSM (365 Tage)'!J133," ")</f>
        <v xml:space="preserve"> </v>
      </c>
      <c r="D95" s="137" t="str">
        <f>IF('JSM (365 Tage)'!K133&gt;0,'JSM (365 Tage)'!K133," ")</f>
        <v xml:space="preserve"> </v>
      </c>
      <c r="E95" s="140" t="str">
        <f>IF('JSM (365 Tage)'!M133&gt;0,'JSM (365 Tage)'!M133," ")</f>
        <v xml:space="preserve"> </v>
      </c>
      <c r="F95" s="222" t="str">
        <f>IF('JSM (365 Tage)'!$H$14&gt;0,'JSM (365 Tage)'!$H$14*86.4," ")</f>
        <v xml:space="preserve"> </v>
      </c>
    </row>
    <row r="96" spans="1:6">
      <c r="A96" s="223" t="s">
        <v>567</v>
      </c>
      <c r="B96" s="220" t="str">
        <f>IF('JSM (365 Tage)'!H134&gt;0,'JSM (365 Tage)'!H134," ")</f>
        <v xml:space="preserve"> </v>
      </c>
      <c r="C96" s="221" t="str">
        <f>IF('JSM (365 Tage)'!J134&gt;0,'JSM (365 Tage)'!J134," ")</f>
        <v xml:space="preserve"> </v>
      </c>
      <c r="D96" s="137" t="str">
        <f>IF('JSM (365 Tage)'!K134&gt;0,'JSM (365 Tage)'!K134," ")</f>
        <v xml:space="preserve"> </v>
      </c>
      <c r="E96" s="140" t="str">
        <f>IF('JSM (365 Tage)'!M134&gt;0,'JSM (365 Tage)'!M134," ")</f>
        <v xml:space="preserve"> </v>
      </c>
      <c r="F96" s="222" t="str">
        <f>IF('JSM (365 Tage)'!$H$14&gt;0,'JSM (365 Tage)'!$H$14*86.4," ")</f>
        <v xml:space="preserve"> </v>
      </c>
    </row>
    <row r="97" spans="1:6">
      <c r="A97" s="223" t="s">
        <v>568</v>
      </c>
      <c r="B97" s="220" t="str">
        <f>IF('JSM (365 Tage)'!H135&gt;0,'JSM (365 Tage)'!H135," ")</f>
        <v xml:space="preserve"> </v>
      </c>
      <c r="C97" s="221" t="str">
        <f>IF('JSM (365 Tage)'!J135&gt;0,'JSM (365 Tage)'!J135," ")</f>
        <v xml:space="preserve"> </v>
      </c>
      <c r="D97" s="137" t="str">
        <f>IF('JSM (365 Tage)'!K135&gt;0,'JSM (365 Tage)'!K135," ")</f>
        <v xml:space="preserve"> </v>
      </c>
      <c r="E97" s="140" t="str">
        <f>IF('JSM (365 Tage)'!M135&gt;0,'JSM (365 Tage)'!M135," ")</f>
        <v xml:space="preserve"> </v>
      </c>
      <c r="F97" s="222" t="str">
        <f>IF('JSM (365 Tage)'!$H$14&gt;0,'JSM (365 Tage)'!$H$14*86.4," ")</f>
        <v xml:space="preserve"> </v>
      </c>
    </row>
    <row r="98" spans="1:6">
      <c r="A98" s="223" t="s">
        <v>569</v>
      </c>
      <c r="B98" s="220" t="str">
        <f>IF('JSM (365 Tage)'!H136&gt;0,'JSM (365 Tage)'!H136," ")</f>
        <v xml:space="preserve"> </v>
      </c>
      <c r="C98" s="221" t="str">
        <f>IF('JSM (365 Tage)'!J136&gt;0,'JSM (365 Tage)'!J136," ")</f>
        <v xml:space="preserve"> </v>
      </c>
      <c r="D98" s="137" t="str">
        <f>IF('JSM (365 Tage)'!K136&gt;0,'JSM (365 Tage)'!K136," ")</f>
        <v xml:space="preserve"> </v>
      </c>
      <c r="E98" s="140" t="str">
        <f>IF('JSM (365 Tage)'!M136&gt;0,'JSM (365 Tage)'!M136," ")</f>
        <v xml:space="preserve"> </v>
      </c>
      <c r="F98" s="222" t="str">
        <f>IF('JSM (365 Tage)'!$H$14&gt;0,'JSM (365 Tage)'!$H$14*86.4," ")</f>
        <v xml:space="preserve"> </v>
      </c>
    </row>
    <row r="99" spans="1:6">
      <c r="A99" s="223" t="s">
        <v>570</v>
      </c>
      <c r="B99" s="220" t="str">
        <f>IF('JSM (365 Tage)'!H137&gt;0,'JSM (365 Tage)'!H137," ")</f>
        <v xml:space="preserve"> </v>
      </c>
      <c r="C99" s="221" t="str">
        <f>IF('JSM (365 Tage)'!J137&gt;0,'JSM (365 Tage)'!J137," ")</f>
        <v xml:space="preserve"> </v>
      </c>
      <c r="D99" s="137" t="str">
        <f>IF('JSM (365 Tage)'!K137&gt;0,'JSM (365 Tage)'!K137," ")</f>
        <v xml:space="preserve"> </v>
      </c>
      <c r="E99" s="140" t="str">
        <f>IF('JSM (365 Tage)'!M137&gt;0,'JSM (365 Tage)'!M137," ")</f>
        <v xml:space="preserve"> </v>
      </c>
      <c r="F99" s="222" t="str">
        <f>IF('JSM (365 Tage)'!$H$14&gt;0,'JSM (365 Tage)'!$H$14*86.4," ")</f>
        <v xml:space="preserve"> </v>
      </c>
    </row>
    <row r="100" spans="1:6">
      <c r="A100" s="223" t="s">
        <v>571</v>
      </c>
      <c r="B100" s="220" t="str">
        <f>IF('JSM (365 Tage)'!H138&gt;0,'JSM (365 Tage)'!H138," ")</f>
        <v xml:space="preserve"> </v>
      </c>
      <c r="C100" s="221" t="str">
        <f>IF('JSM (365 Tage)'!J138&gt;0,'JSM (365 Tage)'!J138," ")</f>
        <v xml:space="preserve"> </v>
      </c>
      <c r="D100" s="137" t="str">
        <f>IF('JSM (365 Tage)'!K138&gt;0,'JSM (365 Tage)'!K138," ")</f>
        <v xml:space="preserve"> </v>
      </c>
      <c r="E100" s="140" t="str">
        <f>IF('JSM (365 Tage)'!M138&gt;0,'JSM (365 Tage)'!M138," ")</f>
        <v xml:space="preserve"> </v>
      </c>
      <c r="F100" s="222" t="str">
        <f>IF('JSM (365 Tage)'!$H$14&gt;0,'JSM (365 Tage)'!$H$14*86.4," ")</f>
        <v xml:space="preserve"> </v>
      </c>
    </row>
    <row r="101" spans="1:6">
      <c r="A101" s="223" t="s">
        <v>572</v>
      </c>
      <c r="B101" s="220" t="str">
        <f>IF('JSM (365 Tage)'!H139&gt;0,'JSM (365 Tage)'!H139," ")</f>
        <v xml:space="preserve"> </v>
      </c>
      <c r="C101" s="221" t="str">
        <f>IF('JSM (365 Tage)'!J139&gt;0,'JSM (365 Tage)'!J139," ")</f>
        <v xml:space="preserve"> </v>
      </c>
      <c r="D101" s="137" t="str">
        <f>IF('JSM (365 Tage)'!K139&gt;0,'JSM (365 Tage)'!K139," ")</f>
        <v xml:space="preserve"> </v>
      </c>
      <c r="E101" s="140" t="str">
        <f>IF('JSM (365 Tage)'!M139&gt;0,'JSM (365 Tage)'!M139," ")</f>
        <v xml:space="preserve"> </v>
      </c>
      <c r="F101" s="222" t="str">
        <f>IF('JSM (365 Tage)'!$H$14&gt;0,'JSM (365 Tage)'!$H$14*86.4," ")</f>
        <v xml:space="preserve"> </v>
      </c>
    </row>
    <row r="102" spans="1:6">
      <c r="A102" s="223" t="s">
        <v>573</v>
      </c>
      <c r="B102" s="220" t="str">
        <f>IF('JSM (365 Tage)'!H140&gt;0,'JSM (365 Tage)'!H140," ")</f>
        <v xml:space="preserve"> </v>
      </c>
      <c r="C102" s="221" t="str">
        <f>IF('JSM (365 Tage)'!J140&gt;0,'JSM (365 Tage)'!J140," ")</f>
        <v xml:space="preserve"> </v>
      </c>
      <c r="D102" s="137" t="str">
        <f>IF('JSM (365 Tage)'!K140&gt;0,'JSM (365 Tage)'!K140," ")</f>
        <v xml:space="preserve"> </v>
      </c>
      <c r="E102" s="140" t="str">
        <f>IF('JSM (365 Tage)'!M140&gt;0,'JSM (365 Tage)'!M140," ")</f>
        <v xml:space="preserve"> </v>
      </c>
      <c r="F102" s="222" t="str">
        <f>IF('JSM (365 Tage)'!$H$14&gt;0,'JSM (365 Tage)'!$H$14*86.4," ")</f>
        <v xml:space="preserve"> </v>
      </c>
    </row>
    <row r="103" spans="1:6">
      <c r="A103" s="223" t="s">
        <v>574</v>
      </c>
      <c r="B103" s="220" t="str">
        <f>IF('JSM (365 Tage)'!H141&gt;0,'JSM (365 Tage)'!H141," ")</f>
        <v xml:space="preserve"> </v>
      </c>
      <c r="C103" s="221" t="str">
        <f>IF('JSM (365 Tage)'!J141&gt;0,'JSM (365 Tage)'!J141," ")</f>
        <v xml:space="preserve"> </v>
      </c>
      <c r="D103" s="137" t="str">
        <f>IF('JSM (365 Tage)'!K141&gt;0,'JSM (365 Tage)'!K141," ")</f>
        <v xml:space="preserve"> </v>
      </c>
      <c r="E103" s="140" t="str">
        <f>IF('JSM (365 Tage)'!M141&gt;0,'JSM (365 Tage)'!M141," ")</f>
        <v xml:space="preserve"> </v>
      </c>
      <c r="F103" s="222" t="str">
        <f>IF('JSM (365 Tage)'!$H$14&gt;0,'JSM (365 Tage)'!$H$14*86.4," ")</f>
        <v xml:space="preserve"> </v>
      </c>
    </row>
    <row r="104" spans="1:6">
      <c r="A104" s="223" t="s">
        <v>575</v>
      </c>
      <c r="B104" s="220" t="str">
        <f>IF('JSM (365 Tage)'!H142&gt;0,'JSM (365 Tage)'!H142," ")</f>
        <v xml:space="preserve"> </v>
      </c>
      <c r="C104" s="221" t="str">
        <f>IF('JSM (365 Tage)'!J142&gt;0,'JSM (365 Tage)'!J142," ")</f>
        <v xml:space="preserve"> </v>
      </c>
      <c r="D104" s="137" t="str">
        <f>IF('JSM (365 Tage)'!K142&gt;0,'JSM (365 Tage)'!K142," ")</f>
        <v xml:space="preserve"> </v>
      </c>
      <c r="E104" s="140" t="str">
        <f>IF('JSM (365 Tage)'!M142&gt;0,'JSM (365 Tage)'!M142," ")</f>
        <v xml:space="preserve"> </v>
      </c>
      <c r="F104" s="222" t="str">
        <f>IF('JSM (365 Tage)'!$H$14&gt;0,'JSM (365 Tage)'!$H$14*86.4," ")</f>
        <v xml:space="preserve"> </v>
      </c>
    </row>
    <row r="105" spans="1:6">
      <c r="A105" s="223" t="s">
        <v>576</v>
      </c>
      <c r="B105" s="220" t="str">
        <f>IF('JSM (365 Tage)'!H143&gt;0,'JSM (365 Tage)'!H143," ")</f>
        <v xml:space="preserve"> </v>
      </c>
      <c r="C105" s="221" t="str">
        <f>IF('JSM (365 Tage)'!J143&gt;0,'JSM (365 Tage)'!J143," ")</f>
        <v xml:space="preserve"> </v>
      </c>
      <c r="D105" s="137" t="str">
        <f>IF('JSM (365 Tage)'!K143&gt;0,'JSM (365 Tage)'!K143," ")</f>
        <v xml:space="preserve"> </v>
      </c>
      <c r="E105" s="140" t="str">
        <f>IF('JSM (365 Tage)'!M143&gt;0,'JSM (365 Tage)'!M143," ")</f>
        <v xml:space="preserve"> </v>
      </c>
      <c r="F105" s="222" t="str">
        <f>IF('JSM (365 Tage)'!$H$14&gt;0,'JSM (365 Tage)'!$H$14*86.4," ")</f>
        <v xml:space="preserve"> </v>
      </c>
    </row>
    <row r="106" spans="1:6">
      <c r="A106" s="223" t="s">
        <v>577</v>
      </c>
      <c r="B106" s="220" t="str">
        <f>IF('JSM (365 Tage)'!H144&gt;0,'JSM (365 Tage)'!H144," ")</f>
        <v xml:space="preserve"> </v>
      </c>
      <c r="C106" s="221" t="str">
        <f>IF('JSM (365 Tage)'!J144&gt;0,'JSM (365 Tage)'!J144," ")</f>
        <v xml:space="preserve"> </v>
      </c>
      <c r="D106" s="137" t="str">
        <f>IF('JSM (365 Tage)'!K144&gt;0,'JSM (365 Tage)'!K144," ")</f>
        <v xml:space="preserve"> </v>
      </c>
      <c r="E106" s="140" t="str">
        <f>IF('JSM (365 Tage)'!M144&gt;0,'JSM (365 Tage)'!M144," ")</f>
        <v xml:space="preserve"> </v>
      </c>
      <c r="F106" s="222" t="str">
        <f>IF('JSM (365 Tage)'!$H$14&gt;0,'JSM (365 Tage)'!$H$14*86.4," ")</f>
        <v xml:space="preserve"> </v>
      </c>
    </row>
    <row r="107" spans="1:6">
      <c r="A107" s="223" t="s">
        <v>578</v>
      </c>
      <c r="B107" s="220" t="str">
        <f>IF('JSM (365 Tage)'!H145&gt;0,'JSM (365 Tage)'!H145," ")</f>
        <v xml:space="preserve"> </v>
      </c>
      <c r="C107" s="221" t="str">
        <f>IF('JSM (365 Tage)'!J145&gt;0,'JSM (365 Tage)'!J145," ")</f>
        <v xml:space="preserve"> </v>
      </c>
      <c r="D107" s="137" t="str">
        <f>IF('JSM (365 Tage)'!K145&gt;0,'JSM (365 Tage)'!K145," ")</f>
        <v xml:space="preserve"> </v>
      </c>
      <c r="E107" s="140" t="str">
        <f>IF('JSM (365 Tage)'!M145&gt;0,'JSM (365 Tage)'!M145," ")</f>
        <v xml:space="preserve"> </v>
      </c>
      <c r="F107" s="222" t="str">
        <f>IF('JSM (365 Tage)'!$H$14&gt;0,'JSM (365 Tage)'!$H$14*86.4," ")</f>
        <v xml:space="preserve"> </v>
      </c>
    </row>
    <row r="108" spans="1:6">
      <c r="A108" s="223" t="s">
        <v>579</v>
      </c>
      <c r="B108" s="220" t="str">
        <f>IF('JSM (365 Tage)'!H146&gt;0,'JSM (365 Tage)'!H146," ")</f>
        <v xml:space="preserve"> </v>
      </c>
      <c r="C108" s="221" t="str">
        <f>IF('JSM (365 Tage)'!J146&gt;0,'JSM (365 Tage)'!J146," ")</f>
        <v xml:space="preserve"> </v>
      </c>
      <c r="D108" s="137" t="str">
        <f>IF('JSM (365 Tage)'!K146&gt;0,'JSM (365 Tage)'!K146," ")</f>
        <v xml:space="preserve"> </v>
      </c>
      <c r="E108" s="140" t="str">
        <f>IF('JSM (365 Tage)'!M146&gt;0,'JSM (365 Tage)'!M146," ")</f>
        <v xml:space="preserve"> </v>
      </c>
      <c r="F108" s="222" t="str">
        <f>IF('JSM (365 Tage)'!$H$14&gt;0,'JSM (365 Tage)'!$H$14*86.4," ")</f>
        <v xml:space="preserve"> </v>
      </c>
    </row>
    <row r="109" spans="1:6">
      <c r="A109" s="223" t="s">
        <v>580</v>
      </c>
      <c r="B109" s="220" t="str">
        <f>IF('JSM (365 Tage)'!H147&gt;0,'JSM (365 Tage)'!H147," ")</f>
        <v xml:space="preserve"> </v>
      </c>
      <c r="C109" s="221" t="str">
        <f>IF('JSM (365 Tage)'!J147&gt;0,'JSM (365 Tage)'!J147," ")</f>
        <v xml:space="preserve"> </v>
      </c>
      <c r="D109" s="137" t="str">
        <f>IF('JSM (365 Tage)'!K147&gt;0,'JSM (365 Tage)'!K147," ")</f>
        <v xml:space="preserve"> </v>
      </c>
      <c r="E109" s="140" t="str">
        <f>IF('JSM (365 Tage)'!M147&gt;0,'JSM (365 Tage)'!M147," ")</f>
        <v xml:space="preserve"> </v>
      </c>
      <c r="F109" s="222" t="str">
        <f>IF('JSM (365 Tage)'!$H$14&gt;0,'JSM (365 Tage)'!$H$14*86.4," ")</f>
        <v xml:space="preserve"> </v>
      </c>
    </row>
    <row r="110" spans="1:6">
      <c r="A110" s="223" t="s">
        <v>581</v>
      </c>
      <c r="B110" s="220" t="str">
        <f>IF('JSM (365 Tage)'!H148&gt;0,'JSM (365 Tage)'!H148," ")</f>
        <v xml:space="preserve"> </v>
      </c>
      <c r="C110" s="221" t="str">
        <f>IF('JSM (365 Tage)'!J148&gt;0,'JSM (365 Tage)'!J148," ")</f>
        <v xml:space="preserve"> </v>
      </c>
      <c r="D110" s="137" t="str">
        <f>IF('JSM (365 Tage)'!K148&gt;0,'JSM (365 Tage)'!K148," ")</f>
        <v xml:space="preserve"> </v>
      </c>
      <c r="E110" s="140" t="str">
        <f>IF('JSM (365 Tage)'!M148&gt;0,'JSM (365 Tage)'!M148," ")</f>
        <v xml:space="preserve"> </v>
      </c>
      <c r="F110" s="222" t="str">
        <f>IF('JSM (365 Tage)'!$H$14&gt;0,'JSM (365 Tage)'!$H$14*86.4," ")</f>
        <v xml:space="preserve"> </v>
      </c>
    </row>
    <row r="111" spans="1:6">
      <c r="A111" s="223" t="s">
        <v>582</v>
      </c>
      <c r="B111" s="220" t="str">
        <f>IF('JSM (365 Tage)'!H149&gt;0,'JSM (365 Tage)'!H149," ")</f>
        <v xml:space="preserve"> </v>
      </c>
      <c r="C111" s="221" t="str">
        <f>IF('JSM (365 Tage)'!J149&gt;0,'JSM (365 Tage)'!J149," ")</f>
        <v xml:space="preserve"> </v>
      </c>
      <c r="D111" s="137" t="str">
        <f>IF('JSM (365 Tage)'!K149&gt;0,'JSM (365 Tage)'!K149," ")</f>
        <v xml:space="preserve"> </v>
      </c>
      <c r="E111" s="140" t="str">
        <f>IF('JSM (365 Tage)'!M149&gt;0,'JSM (365 Tage)'!M149," ")</f>
        <v xml:space="preserve"> </v>
      </c>
      <c r="F111" s="222" t="str">
        <f>IF('JSM (365 Tage)'!$H$14&gt;0,'JSM (365 Tage)'!$H$14*86.4," ")</f>
        <v xml:space="preserve"> </v>
      </c>
    </row>
    <row r="112" spans="1:6">
      <c r="A112" s="223" t="s">
        <v>583</v>
      </c>
      <c r="B112" s="220" t="str">
        <f>IF('JSM (365 Tage)'!H150&gt;0,'JSM (365 Tage)'!H150," ")</f>
        <v xml:space="preserve"> </v>
      </c>
      <c r="C112" s="221" t="str">
        <f>IF('JSM (365 Tage)'!J150&gt;0,'JSM (365 Tage)'!J150," ")</f>
        <v xml:space="preserve"> </v>
      </c>
      <c r="D112" s="137" t="str">
        <f>IF('JSM (365 Tage)'!K150&gt;0,'JSM (365 Tage)'!K150," ")</f>
        <v xml:space="preserve"> </v>
      </c>
      <c r="E112" s="140" t="str">
        <f>IF('JSM (365 Tage)'!M150&gt;0,'JSM (365 Tage)'!M150," ")</f>
        <v xml:space="preserve"> </v>
      </c>
      <c r="F112" s="222" t="str">
        <f>IF('JSM (365 Tage)'!$H$14&gt;0,'JSM (365 Tage)'!$H$14*86.4," ")</f>
        <v xml:space="preserve"> </v>
      </c>
    </row>
    <row r="113" spans="1:6">
      <c r="A113" s="223" t="s">
        <v>584</v>
      </c>
      <c r="B113" s="220" t="str">
        <f>IF('JSM (365 Tage)'!H151&gt;0,'JSM (365 Tage)'!H151," ")</f>
        <v xml:space="preserve"> </v>
      </c>
      <c r="C113" s="221" t="str">
        <f>IF('JSM (365 Tage)'!J151&gt;0,'JSM (365 Tage)'!J151," ")</f>
        <v xml:space="preserve"> </v>
      </c>
      <c r="D113" s="137" t="str">
        <f>IF('JSM (365 Tage)'!K151&gt;0,'JSM (365 Tage)'!K151," ")</f>
        <v xml:space="preserve"> </v>
      </c>
      <c r="E113" s="140" t="str">
        <f>IF('JSM (365 Tage)'!M151&gt;0,'JSM (365 Tage)'!M151," ")</f>
        <v xml:space="preserve"> </v>
      </c>
      <c r="F113" s="222" t="str">
        <f>IF('JSM (365 Tage)'!$H$14&gt;0,'JSM (365 Tage)'!$H$14*86.4," ")</f>
        <v xml:space="preserve"> </v>
      </c>
    </row>
    <row r="114" spans="1:6">
      <c r="A114" s="223" t="s">
        <v>585</v>
      </c>
      <c r="B114" s="220" t="str">
        <f>IF('JSM (365 Tage)'!H152&gt;0,'JSM (365 Tage)'!H152," ")</f>
        <v xml:space="preserve"> </v>
      </c>
      <c r="C114" s="221" t="str">
        <f>IF('JSM (365 Tage)'!J152&gt;0,'JSM (365 Tage)'!J152," ")</f>
        <v xml:space="preserve"> </v>
      </c>
      <c r="D114" s="137" t="str">
        <f>IF('JSM (365 Tage)'!K152&gt;0,'JSM (365 Tage)'!K152," ")</f>
        <v xml:space="preserve"> </v>
      </c>
      <c r="E114" s="140" t="str">
        <f>IF('JSM (365 Tage)'!M152&gt;0,'JSM (365 Tage)'!M152," ")</f>
        <v xml:space="preserve"> </v>
      </c>
      <c r="F114" s="222" t="str">
        <f>IF('JSM (365 Tage)'!$H$14&gt;0,'JSM (365 Tage)'!$H$14*86.4," ")</f>
        <v xml:space="preserve"> </v>
      </c>
    </row>
    <row r="115" spans="1:6">
      <c r="A115" s="223" t="s">
        <v>586</v>
      </c>
      <c r="B115" s="220" t="str">
        <f>IF('JSM (365 Tage)'!H153&gt;0,'JSM (365 Tage)'!H153," ")</f>
        <v xml:space="preserve"> </v>
      </c>
      <c r="C115" s="221" t="str">
        <f>IF('JSM (365 Tage)'!J153&gt;0,'JSM (365 Tage)'!J153," ")</f>
        <v xml:space="preserve"> </v>
      </c>
      <c r="D115" s="137" t="str">
        <f>IF('JSM (365 Tage)'!K153&gt;0,'JSM (365 Tage)'!K153," ")</f>
        <v xml:space="preserve"> </v>
      </c>
      <c r="E115" s="140" t="str">
        <f>IF('JSM (365 Tage)'!M153&gt;0,'JSM (365 Tage)'!M153," ")</f>
        <v xml:space="preserve"> </v>
      </c>
      <c r="F115" s="222" t="str">
        <f>IF('JSM (365 Tage)'!$H$14&gt;0,'JSM (365 Tage)'!$H$14*86.4," ")</f>
        <v xml:space="preserve"> </v>
      </c>
    </row>
    <row r="116" spans="1:6">
      <c r="A116" s="223" t="s">
        <v>587</v>
      </c>
      <c r="B116" s="220" t="str">
        <f>IF('JSM (365 Tage)'!H154&gt;0,'JSM (365 Tage)'!H154," ")</f>
        <v xml:space="preserve"> </v>
      </c>
      <c r="C116" s="221" t="str">
        <f>IF('JSM (365 Tage)'!J154&gt;0,'JSM (365 Tage)'!J154," ")</f>
        <v xml:space="preserve"> </v>
      </c>
      <c r="D116" s="137" t="str">
        <f>IF('JSM (365 Tage)'!K154&gt;0,'JSM (365 Tage)'!K154," ")</f>
        <v xml:space="preserve"> </v>
      </c>
      <c r="E116" s="140" t="str">
        <f>IF('JSM (365 Tage)'!M154&gt;0,'JSM (365 Tage)'!M154," ")</f>
        <v xml:space="preserve"> </v>
      </c>
      <c r="F116" s="222" t="str">
        <f>IF('JSM (365 Tage)'!$H$14&gt;0,'JSM (365 Tage)'!$H$14*86.4," ")</f>
        <v xml:space="preserve"> </v>
      </c>
    </row>
    <row r="117" spans="1:6">
      <c r="A117" s="223" t="s">
        <v>588</v>
      </c>
      <c r="B117" s="220" t="str">
        <f>IF('JSM (365 Tage)'!H155&gt;0,'JSM (365 Tage)'!H155," ")</f>
        <v xml:space="preserve"> </v>
      </c>
      <c r="C117" s="221" t="str">
        <f>IF('JSM (365 Tage)'!J155&gt;0,'JSM (365 Tage)'!J155," ")</f>
        <v xml:space="preserve"> </v>
      </c>
      <c r="D117" s="137" t="str">
        <f>IF('JSM (365 Tage)'!K155&gt;0,'JSM (365 Tage)'!K155," ")</f>
        <v xml:space="preserve"> </v>
      </c>
      <c r="E117" s="140" t="str">
        <f>IF('JSM (365 Tage)'!M155&gt;0,'JSM (365 Tage)'!M155," ")</f>
        <v xml:space="preserve"> </v>
      </c>
      <c r="F117" s="222" t="str">
        <f>IF('JSM (365 Tage)'!$H$14&gt;0,'JSM (365 Tage)'!$H$14*86.4," ")</f>
        <v xml:space="preserve"> </v>
      </c>
    </row>
    <row r="118" spans="1:6">
      <c r="A118" s="223" t="s">
        <v>589</v>
      </c>
      <c r="B118" s="220" t="str">
        <f>IF('JSM (365 Tage)'!H156&gt;0,'JSM (365 Tage)'!H156," ")</f>
        <v xml:space="preserve"> </v>
      </c>
      <c r="C118" s="221" t="str">
        <f>IF('JSM (365 Tage)'!J156&gt;0,'JSM (365 Tage)'!J156," ")</f>
        <v xml:space="preserve"> </v>
      </c>
      <c r="D118" s="137" t="str">
        <f>IF('JSM (365 Tage)'!K156&gt;0,'JSM (365 Tage)'!K156," ")</f>
        <v xml:space="preserve"> </v>
      </c>
      <c r="E118" s="140" t="str">
        <f>IF('JSM (365 Tage)'!M156&gt;0,'JSM (365 Tage)'!M156," ")</f>
        <v xml:space="preserve"> </v>
      </c>
      <c r="F118" s="222" t="str">
        <f>IF('JSM (365 Tage)'!$H$14&gt;0,'JSM (365 Tage)'!$H$14*86.4," ")</f>
        <v xml:space="preserve"> </v>
      </c>
    </row>
    <row r="119" spans="1:6">
      <c r="A119" s="223" t="s">
        <v>590</v>
      </c>
      <c r="B119" s="220" t="str">
        <f>IF('JSM (365 Tage)'!H157&gt;0,'JSM (365 Tage)'!H157," ")</f>
        <v xml:space="preserve"> </v>
      </c>
      <c r="C119" s="221" t="str">
        <f>IF('JSM (365 Tage)'!J157&gt;0,'JSM (365 Tage)'!J157," ")</f>
        <v xml:space="preserve"> </v>
      </c>
      <c r="D119" s="137" t="str">
        <f>IF('JSM (365 Tage)'!K157&gt;0,'JSM (365 Tage)'!K157," ")</f>
        <v xml:space="preserve"> </v>
      </c>
      <c r="E119" s="140" t="str">
        <f>IF('JSM (365 Tage)'!M157&gt;0,'JSM (365 Tage)'!M157," ")</f>
        <v xml:space="preserve"> </v>
      </c>
      <c r="F119" s="222" t="str">
        <f>IF('JSM (365 Tage)'!$H$14&gt;0,'JSM (365 Tage)'!$H$14*86.4," ")</f>
        <v xml:space="preserve"> </v>
      </c>
    </row>
    <row r="120" spans="1:6">
      <c r="A120" s="223" t="s">
        <v>591</v>
      </c>
      <c r="B120" s="220" t="str">
        <f>IF('JSM (365 Tage)'!H158&gt;0,'JSM (365 Tage)'!H158," ")</f>
        <v xml:space="preserve"> </v>
      </c>
      <c r="C120" s="221" t="str">
        <f>IF('JSM (365 Tage)'!J158&gt;0,'JSM (365 Tage)'!J158," ")</f>
        <v xml:space="preserve"> </v>
      </c>
      <c r="D120" s="137" t="str">
        <f>IF('JSM (365 Tage)'!K158&gt;0,'JSM (365 Tage)'!K158," ")</f>
        <v xml:space="preserve"> </v>
      </c>
      <c r="E120" s="140" t="str">
        <f>IF('JSM (365 Tage)'!M158&gt;0,'JSM (365 Tage)'!M158," ")</f>
        <v xml:space="preserve"> </v>
      </c>
      <c r="F120" s="222" t="str">
        <f>IF('JSM (365 Tage)'!$H$14&gt;0,'JSM (365 Tage)'!$H$14*86.4," ")</f>
        <v xml:space="preserve"> </v>
      </c>
    </row>
    <row r="121" spans="1:6">
      <c r="A121" s="223" t="s">
        <v>592</v>
      </c>
      <c r="B121" s="220" t="str">
        <f>IF('JSM (365 Tage)'!H159&gt;0,'JSM (365 Tage)'!H159," ")</f>
        <v xml:space="preserve"> </v>
      </c>
      <c r="C121" s="221" t="str">
        <f>IF('JSM (365 Tage)'!J159&gt;0,'JSM (365 Tage)'!J159," ")</f>
        <v xml:space="preserve"> </v>
      </c>
      <c r="D121" s="137" t="str">
        <f>IF('JSM (365 Tage)'!K159&gt;0,'JSM (365 Tage)'!K159," ")</f>
        <v xml:space="preserve"> </v>
      </c>
      <c r="E121" s="140" t="str">
        <f>IF('JSM (365 Tage)'!M159&gt;0,'JSM (365 Tage)'!M159," ")</f>
        <v xml:space="preserve"> </v>
      </c>
      <c r="F121" s="222" t="str">
        <f>IF('JSM (365 Tage)'!$H$14&gt;0,'JSM (365 Tage)'!$H$14*86.4," ")</f>
        <v xml:space="preserve"> </v>
      </c>
    </row>
    <row r="122" spans="1:6">
      <c r="A122" s="223" t="s">
        <v>593</v>
      </c>
      <c r="B122" s="220" t="str">
        <f>IF('JSM (365 Tage)'!H160&gt;0,'JSM (365 Tage)'!H160," ")</f>
        <v xml:space="preserve"> </v>
      </c>
      <c r="C122" s="221" t="str">
        <f>IF('JSM (365 Tage)'!J160&gt;0,'JSM (365 Tage)'!J160," ")</f>
        <v xml:space="preserve"> </v>
      </c>
      <c r="D122" s="137" t="str">
        <f>IF('JSM (365 Tage)'!K160&gt;0,'JSM (365 Tage)'!K160," ")</f>
        <v xml:space="preserve"> </v>
      </c>
      <c r="E122" s="140" t="str">
        <f>IF('JSM (365 Tage)'!M160&gt;0,'JSM (365 Tage)'!M160," ")</f>
        <v xml:space="preserve"> </v>
      </c>
      <c r="F122" s="222" t="str">
        <f>IF('JSM (365 Tage)'!$H$14&gt;0,'JSM (365 Tage)'!$H$14*86.4," ")</f>
        <v xml:space="preserve"> </v>
      </c>
    </row>
    <row r="123" spans="1:6">
      <c r="A123" s="223" t="s">
        <v>594</v>
      </c>
      <c r="B123" s="220" t="str">
        <f>IF('JSM (365 Tage)'!H161&gt;0,'JSM (365 Tage)'!H161," ")</f>
        <v xml:space="preserve"> </v>
      </c>
      <c r="C123" s="221" t="str">
        <f>IF('JSM (365 Tage)'!J161&gt;0,'JSM (365 Tage)'!J161," ")</f>
        <v xml:space="preserve"> </v>
      </c>
      <c r="D123" s="137" t="str">
        <f>IF('JSM (365 Tage)'!K161&gt;0,'JSM (365 Tage)'!K161," ")</f>
        <v xml:space="preserve"> </v>
      </c>
      <c r="E123" s="140" t="str">
        <f>IF('JSM (365 Tage)'!M161&gt;0,'JSM (365 Tage)'!M161," ")</f>
        <v xml:space="preserve"> </v>
      </c>
      <c r="F123" s="222" t="str">
        <f>IF('JSM (365 Tage)'!$H$14&gt;0,'JSM (365 Tage)'!$H$14*86.4," ")</f>
        <v xml:space="preserve"> </v>
      </c>
    </row>
    <row r="124" spans="1:6">
      <c r="A124" s="223" t="s">
        <v>595</v>
      </c>
      <c r="B124" s="220" t="str">
        <f>IF('JSM (365 Tage)'!H162&gt;0,'JSM (365 Tage)'!H162," ")</f>
        <v xml:space="preserve"> </v>
      </c>
      <c r="C124" s="221" t="str">
        <f>IF('JSM (365 Tage)'!J162&gt;0,'JSM (365 Tage)'!J162," ")</f>
        <v xml:space="preserve"> </v>
      </c>
      <c r="D124" s="137" t="str">
        <f>IF('JSM (365 Tage)'!K162&gt;0,'JSM (365 Tage)'!K162," ")</f>
        <v xml:space="preserve"> </v>
      </c>
      <c r="E124" s="140" t="str">
        <f>IF('JSM (365 Tage)'!M162&gt;0,'JSM (365 Tage)'!M162," ")</f>
        <v xml:space="preserve"> </v>
      </c>
      <c r="F124" s="222" t="str">
        <f>IF('JSM (365 Tage)'!$H$14&gt;0,'JSM (365 Tage)'!$H$14*86.4," ")</f>
        <v xml:space="preserve"> </v>
      </c>
    </row>
    <row r="125" spans="1:6">
      <c r="A125" s="223" t="s">
        <v>596</v>
      </c>
      <c r="B125" s="220" t="str">
        <f>IF('JSM (365 Tage)'!H163&gt;0,'JSM (365 Tage)'!H163," ")</f>
        <v xml:space="preserve"> </v>
      </c>
      <c r="C125" s="221" t="str">
        <f>IF('JSM (365 Tage)'!J163&gt;0,'JSM (365 Tage)'!J163," ")</f>
        <v xml:space="preserve"> </v>
      </c>
      <c r="D125" s="137" t="str">
        <f>IF('JSM (365 Tage)'!K163&gt;0,'JSM (365 Tage)'!K163," ")</f>
        <v xml:space="preserve"> </v>
      </c>
      <c r="E125" s="140" t="str">
        <f>IF('JSM (365 Tage)'!M163&gt;0,'JSM (365 Tage)'!M163," ")</f>
        <v xml:space="preserve"> </v>
      </c>
      <c r="F125" s="222" t="str">
        <f>IF('JSM (365 Tage)'!$H$14&gt;0,'JSM (365 Tage)'!$H$14*86.4," ")</f>
        <v xml:space="preserve"> </v>
      </c>
    </row>
    <row r="126" spans="1:6">
      <c r="A126" s="223" t="s">
        <v>597</v>
      </c>
      <c r="B126" s="220" t="str">
        <f>IF('JSM (365 Tage)'!H164&gt;0,'JSM (365 Tage)'!H164," ")</f>
        <v xml:space="preserve"> </v>
      </c>
      <c r="C126" s="221" t="str">
        <f>IF('JSM (365 Tage)'!J164&gt;0,'JSM (365 Tage)'!J164," ")</f>
        <v xml:space="preserve"> </v>
      </c>
      <c r="D126" s="137" t="str">
        <f>IF('JSM (365 Tage)'!K164&gt;0,'JSM (365 Tage)'!K164," ")</f>
        <v xml:space="preserve"> </v>
      </c>
      <c r="E126" s="140" t="str">
        <f>IF('JSM (365 Tage)'!M164&gt;0,'JSM (365 Tage)'!M164," ")</f>
        <v xml:space="preserve"> </v>
      </c>
      <c r="F126" s="222" t="str">
        <f>IF('JSM (365 Tage)'!$H$14&gt;0,'JSM (365 Tage)'!$H$14*86.4," ")</f>
        <v xml:space="preserve"> </v>
      </c>
    </row>
    <row r="127" spans="1:6">
      <c r="A127" s="223" t="s">
        <v>598</v>
      </c>
      <c r="B127" s="220" t="str">
        <f>IF('JSM (365 Tage)'!H165&gt;0,'JSM (365 Tage)'!H165," ")</f>
        <v xml:space="preserve"> </v>
      </c>
      <c r="C127" s="221" t="str">
        <f>IF('JSM (365 Tage)'!J165&gt;0,'JSM (365 Tage)'!J165," ")</f>
        <v xml:space="preserve"> </v>
      </c>
      <c r="D127" s="137" t="str">
        <f>IF('JSM (365 Tage)'!K165&gt;0,'JSM (365 Tage)'!K165," ")</f>
        <v xml:space="preserve"> </v>
      </c>
      <c r="E127" s="140" t="str">
        <f>IF('JSM (365 Tage)'!M165&gt;0,'JSM (365 Tage)'!M165," ")</f>
        <v xml:space="preserve"> </v>
      </c>
      <c r="F127" s="222" t="str">
        <f>IF('JSM (365 Tage)'!$H$14&gt;0,'JSM (365 Tage)'!$H$14*86.4," ")</f>
        <v xml:space="preserve"> </v>
      </c>
    </row>
    <row r="128" spans="1:6">
      <c r="A128" s="223" t="s">
        <v>599</v>
      </c>
      <c r="B128" s="220" t="str">
        <f>IF('JSM (365 Tage)'!H166&gt;0,'JSM (365 Tage)'!H166," ")</f>
        <v xml:space="preserve"> </v>
      </c>
      <c r="C128" s="221" t="str">
        <f>IF('JSM (365 Tage)'!J166&gt;0,'JSM (365 Tage)'!J166," ")</f>
        <v xml:space="preserve"> </v>
      </c>
      <c r="D128" s="137" t="str">
        <f>IF('JSM (365 Tage)'!K166&gt;0,'JSM (365 Tage)'!K166," ")</f>
        <v xml:space="preserve"> </v>
      </c>
      <c r="E128" s="140" t="str">
        <f>IF('JSM (365 Tage)'!M166&gt;0,'JSM (365 Tage)'!M166," ")</f>
        <v xml:space="preserve"> </v>
      </c>
      <c r="F128" s="222" t="str">
        <f>IF('JSM (365 Tage)'!$H$14&gt;0,'JSM (365 Tage)'!$H$14*86.4," ")</f>
        <v xml:space="preserve"> </v>
      </c>
    </row>
    <row r="129" spans="1:6">
      <c r="A129" s="223" t="s">
        <v>600</v>
      </c>
      <c r="B129" s="220" t="str">
        <f>IF('JSM (365 Tage)'!H167&gt;0,'JSM (365 Tage)'!H167," ")</f>
        <v xml:space="preserve"> </v>
      </c>
      <c r="C129" s="221" t="str">
        <f>IF('JSM (365 Tage)'!J167&gt;0,'JSM (365 Tage)'!J167," ")</f>
        <v xml:space="preserve"> </v>
      </c>
      <c r="D129" s="137" t="str">
        <f>IF('JSM (365 Tage)'!K167&gt;0,'JSM (365 Tage)'!K167," ")</f>
        <v xml:space="preserve"> </v>
      </c>
      <c r="E129" s="140" t="str">
        <f>IF('JSM (365 Tage)'!M167&gt;0,'JSM (365 Tage)'!M167," ")</f>
        <v xml:space="preserve"> </v>
      </c>
      <c r="F129" s="222" t="str">
        <f>IF('JSM (365 Tage)'!$H$14&gt;0,'JSM (365 Tage)'!$H$14*86.4," ")</f>
        <v xml:space="preserve"> </v>
      </c>
    </row>
    <row r="130" spans="1:6">
      <c r="A130" s="223" t="s">
        <v>601</v>
      </c>
      <c r="B130" s="220" t="str">
        <f>IF('JSM (365 Tage)'!H168&gt;0,'JSM (365 Tage)'!H168," ")</f>
        <v xml:space="preserve"> </v>
      </c>
      <c r="C130" s="221" t="str">
        <f>IF('JSM (365 Tage)'!J168&gt;0,'JSM (365 Tage)'!J168," ")</f>
        <v xml:space="preserve"> </v>
      </c>
      <c r="D130" s="137" t="str">
        <f>IF('JSM (365 Tage)'!K168&gt;0,'JSM (365 Tage)'!K168," ")</f>
        <v xml:space="preserve"> </v>
      </c>
      <c r="E130" s="140" t="str">
        <f>IF('JSM (365 Tage)'!M168&gt;0,'JSM (365 Tage)'!M168," ")</f>
        <v xml:space="preserve"> </v>
      </c>
      <c r="F130" s="222" t="str">
        <f>IF('JSM (365 Tage)'!$H$14&gt;0,'JSM (365 Tage)'!$H$14*86.4," ")</f>
        <v xml:space="preserve"> </v>
      </c>
    </row>
    <row r="131" spans="1:6">
      <c r="A131" s="223" t="s">
        <v>602</v>
      </c>
      <c r="B131" s="220" t="str">
        <f>IF('JSM (365 Tage)'!H169&gt;0,'JSM (365 Tage)'!H169," ")</f>
        <v xml:space="preserve"> </v>
      </c>
      <c r="C131" s="221" t="str">
        <f>IF('JSM (365 Tage)'!J169&gt;0,'JSM (365 Tage)'!J169," ")</f>
        <v xml:space="preserve"> </v>
      </c>
      <c r="D131" s="137" t="str">
        <f>IF('JSM (365 Tage)'!K169&gt;0,'JSM (365 Tage)'!K169," ")</f>
        <v xml:space="preserve"> </v>
      </c>
      <c r="E131" s="140" t="str">
        <f>IF('JSM (365 Tage)'!M169&gt;0,'JSM (365 Tage)'!M169," ")</f>
        <v xml:space="preserve"> </v>
      </c>
      <c r="F131" s="222" t="str">
        <f>IF('JSM (365 Tage)'!$H$14&gt;0,'JSM (365 Tage)'!$H$14*86.4," ")</f>
        <v xml:space="preserve"> </v>
      </c>
    </row>
    <row r="132" spans="1:6">
      <c r="A132" s="223" t="s">
        <v>603</v>
      </c>
      <c r="B132" s="220" t="str">
        <f>IF('JSM (365 Tage)'!H170&gt;0,'JSM (365 Tage)'!H170," ")</f>
        <v xml:space="preserve"> </v>
      </c>
      <c r="C132" s="221" t="str">
        <f>IF('JSM (365 Tage)'!J170&gt;0,'JSM (365 Tage)'!J170," ")</f>
        <v xml:space="preserve"> </v>
      </c>
      <c r="D132" s="137" t="str">
        <f>IF('JSM (365 Tage)'!K170&gt;0,'JSM (365 Tage)'!K170," ")</f>
        <v xml:space="preserve"> </v>
      </c>
      <c r="E132" s="140" t="str">
        <f>IF('JSM (365 Tage)'!M170&gt;0,'JSM (365 Tage)'!M170," ")</f>
        <v xml:space="preserve"> </v>
      </c>
      <c r="F132" s="222" t="str">
        <f>IF('JSM (365 Tage)'!$H$14&gt;0,'JSM (365 Tage)'!$H$14*86.4," ")</f>
        <v xml:space="preserve"> </v>
      </c>
    </row>
    <row r="133" spans="1:6">
      <c r="A133" s="223" t="s">
        <v>604</v>
      </c>
      <c r="B133" s="220" t="str">
        <f>IF('JSM (365 Tage)'!H171&gt;0,'JSM (365 Tage)'!H171," ")</f>
        <v xml:space="preserve"> </v>
      </c>
      <c r="C133" s="221" t="str">
        <f>IF('JSM (365 Tage)'!J171&gt;0,'JSM (365 Tage)'!J171," ")</f>
        <v xml:space="preserve"> </v>
      </c>
      <c r="D133" s="137" t="str">
        <f>IF('JSM (365 Tage)'!K171&gt;0,'JSM (365 Tage)'!K171," ")</f>
        <v xml:space="preserve"> </v>
      </c>
      <c r="E133" s="140" t="str">
        <f>IF('JSM (365 Tage)'!M171&gt;0,'JSM (365 Tage)'!M171," ")</f>
        <v xml:space="preserve"> </v>
      </c>
      <c r="F133" s="222" t="str">
        <f>IF('JSM (365 Tage)'!$H$14&gt;0,'JSM (365 Tage)'!$H$14*86.4," ")</f>
        <v xml:space="preserve"> </v>
      </c>
    </row>
    <row r="134" spans="1:6">
      <c r="A134" s="223" t="s">
        <v>605</v>
      </c>
      <c r="B134" s="220" t="str">
        <f>IF('JSM (365 Tage)'!H172&gt;0,'JSM (365 Tage)'!H172," ")</f>
        <v xml:space="preserve"> </v>
      </c>
      <c r="C134" s="221" t="str">
        <f>IF('JSM (365 Tage)'!J172&gt;0,'JSM (365 Tage)'!J172," ")</f>
        <v xml:space="preserve"> </v>
      </c>
      <c r="D134" s="137" t="str">
        <f>IF('JSM (365 Tage)'!K172&gt;0,'JSM (365 Tage)'!K172," ")</f>
        <v xml:space="preserve"> </v>
      </c>
      <c r="E134" s="140" t="str">
        <f>IF('JSM (365 Tage)'!M172&gt;0,'JSM (365 Tage)'!M172," ")</f>
        <v xml:space="preserve"> </v>
      </c>
      <c r="F134" s="222" t="str">
        <f>IF('JSM (365 Tage)'!$H$14&gt;0,'JSM (365 Tage)'!$H$14*86.4," ")</f>
        <v xml:space="preserve"> </v>
      </c>
    </row>
    <row r="135" spans="1:6">
      <c r="A135" s="223" t="s">
        <v>606</v>
      </c>
      <c r="B135" s="220" t="str">
        <f>IF('JSM (365 Tage)'!H173&gt;0,'JSM (365 Tage)'!H173," ")</f>
        <v xml:space="preserve"> </v>
      </c>
      <c r="C135" s="221" t="str">
        <f>IF('JSM (365 Tage)'!J173&gt;0,'JSM (365 Tage)'!J173," ")</f>
        <v xml:space="preserve"> </v>
      </c>
      <c r="D135" s="137" t="str">
        <f>IF('JSM (365 Tage)'!K173&gt;0,'JSM (365 Tage)'!K173," ")</f>
        <v xml:space="preserve"> </v>
      </c>
      <c r="E135" s="140" t="str">
        <f>IF('JSM (365 Tage)'!M173&gt;0,'JSM (365 Tage)'!M173," ")</f>
        <v xml:space="preserve"> </v>
      </c>
      <c r="F135" s="222" t="str">
        <f>IF('JSM (365 Tage)'!$H$14&gt;0,'JSM (365 Tage)'!$H$14*86.4," ")</f>
        <v xml:space="preserve"> </v>
      </c>
    </row>
    <row r="136" spans="1:6">
      <c r="A136" s="223" t="s">
        <v>607</v>
      </c>
      <c r="B136" s="220" t="str">
        <f>IF('JSM (365 Tage)'!H174&gt;0,'JSM (365 Tage)'!H174," ")</f>
        <v xml:space="preserve"> </v>
      </c>
      <c r="C136" s="221" t="str">
        <f>IF('JSM (365 Tage)'!J174&gt;0,'JSM (365 Tage)'!J174," ")</f>
        <v xml:space="preserve"> </v>
      </c>
      <c r="D136" s="137" t="str">
        <f>IF('JSM (365 Tage)'!K174&gt;0,'JSM (365 Tage)'!K174," ")</f>
        <v xml:space="preserve"> </v>
      </c>
      <c r="E136" s="140" t="str">
        <f>IF('JSM (365 Tage)'!M174&gt;0,'JSM (365 Tage)'!M174," ")</f>
        <v xml:space="preserve"> </v>
      </c>
      <c r="F136" s="222" t="str">
        <f>IF('JSM (365 Tage)'!$H$14&gt;0,'JSM (365 Tage)'!$H$14*86.4," ")</f>
        <v xml:space="preserve"> </v>
      </c>
    </row>
    <row r="137" spans="1:6">
      <c r="A137" s="223" t="s">
        <v>608</v>
      </c>
      <c r="B137" s="220" t="str">
        <f>IF('JSM (365 Tage)'!H175&gt;0,'JSM (365 Tage)'!H175," ")</f>
        <v xml:space="preserve"> </v>
      </c>
      <c r="C137" s="221" t="str">
        <f>IF('JSM (365 Tage)'!J175&gt;0,'JSM (365 Tage)'!J175," ")</f>
        <v xml:space="preserve"> </v>
      </c>
      <c r="D137" s="137" t="str">
        <f>IF('JSM (365 Tage)'!K175&gt;0,'JSM (365 Tage)'!K175," ")</f>
        <v xml:space="preserve"> </v>
      </c>
      <c r="E137" s="140" t="str">
        <f>IF('JSM (365 Tage)'!M175&gt;0,'JSM (365 Tage)'!M175," ")</f>
        <v xml:space="preserve"> </v>
      </c>
      <c r="F137" s="222" t="str">
        <f>IF('JSM (365 Tage)'!$H$14&gt;0,'JSM (365 Tage)'!$H$14*86.4," ")</f>
        <v xml:space="preserve"> </v>
      </c>
    </row>
    <row r="138" spans="1:6">
      <c r="A138" s="223" t="s">
        <v>609</v>
      </c>
      <c r="B138" s="220" t="str">
        <f>IF('JSM (365 Tage)'!H176&gt;0,'JSM (365 Tage)'!H176," ")</f>
        <v xml:space="preserve"> </v>
      </c>
      <c r="C138" s="221" t="str">
        <f>IF('JSM (365 Tage)'!J176&gt;0,'JSM (365 Tage)'!J176," ")</f>
        <v xml:space="preserve"> </v>
      </c>
      <c r="D138" s="137" t="str">
        <f>IF('JSM (365 Tage)'!K176&gt;0,'JSM (365 Tage)'!K176," ")</f>
        <v xml:space="preserve"> </v>
      </c>
      <c r="E138" s="140" t="str">
        <f>IF('JSM (365 Tage)'!M176&gt;0,'JSM (365 Tage)'!M176," ")</f>
        <v xml:space="preserve"> </v>
      </c>
      <c r="F138" s="222" t="str">
        <f>IF('JSM (365 Tage)'!$H$14&gt;0,'JSM (365 Tage)'!$H$14*86.4," ")</f>
        <v xml:space="preserve"> </v>
      </c>
    </row>
    <row r="139" spans="1:6">
      <c r="A139" s="223" t="s">
        <v>610</v>
      </c>
      <c r="B139" s="220" t="str">
        <f>IF('JSM (365 Tage)'!H177&gt;0,'JSM (365 Tage)'!H177," ")</f>
        <v xml:space="preserve"> </v>
      </c>
      <c r="C139" s="221" t="str">
        <f>IF('JSM (365 Tage)'!J177&gt;0,'JSM (365 Tage)'!J177," ")</f>
        <v xml:space="preserve"> </v>
      </c>
      <c r="D139" s="137" t="str">
        <f>IF('JSM (365 Tage)'!K177&gt;0,'JSM (365 Tage)'!K177," ")</f>
        <v xml:space="preserve"> </v>
      </c>
      <c r="E139" s="140" t="str">
        <f>IF('JSM (365 Tage)'!M177&gt;0,'JSM (365 Tage)'!M177," ")</f>
        <v xml:space="preserve"> </v>
      </c>
      <c r="F139" s="222" t="str">
        <f>IF('JSM (365 Tage)'!$H$14&gt;0,'JSM (365 Tage)'!$H$14*86.4," ")</f>
        <v xml:space="preserve"> </v>
      </c>
    </row>
    <row r="140" spans="1:6">
      <c r="A140" s="223" t="s">
        <v>611</v>
      </c>
      <c r="B140" s="220" t="str">
        <f>IF('JSM (365 Tage)'!H178&gt;0,'JSM (365 Tage)'!H178," ")</f>
        <v xml:space="preserve"> </v>
      </c>
      <c r="C140" s="221" t="str">
        <f>IF('JSM (365 Tage)'!J178&gt;0,'JSM (365 Tage)'!J178," ")</f>
        <v xml:space="preserve"> </v>
      </c>
      <c r="D140" s="137" t="str">
        <f>IF('JSM (365 Tage)'!K178&gt;0,'JSM (365 Tage)'!K178," ")</f>
        <v xml:space="preserve"> </v>
      </c>
      <c r="E140" s="140" t="str">
        <f>IF('JSM (365 Tage)'!M178&gt;0,'JSM (365 Tage)'!M178," ")</f>
        <v xml:space="preserve"> </v>
      </c>
      <c r="F140" s="222" t="str">
        <f>IF('JSM (365 Tage)'!$H$14&gt;0,'JSM (365 Tage)'!$H$14*86.4," ")</f>
        <v xml:space="preserve"> </v>
      </c>
    </row>
    <row r="141" spans="1:6">
      <c r="A141" s="223" t="s">
        <v>612</v>
      </c>
      <c r="B141" s="220" t="str">
        <f>IF('JSM (365 Tage)'!H179&gt;0,'JSM (365 Tage)'!H179," ")</f>
        <v xml:space="preserve"> </v>
      </c>
      <c r="C141" s="221" t="str">
        <f>IF('JSM (365 Tage)'!J179&gt;0,'JSM (365 Tage)'!J179," ")</f>
        <v xml:space="preserve"> </v>
      </c>
      <c r="D141" s="137" t="str">
        <f>IF('JSM (365 Tage)'!K179&gt;0,'JSM (365 Tage)'!K179," ")</f>
        <v xml:space="preserve"> </v>
      </c>
      <c r="E141" s="140" t="str">
        <f>IF('JSM (365 Tage)'!M179&gt;0,'JSM (365 Tage)'!M179," ")</f>
        <v xml:space="preserve"> </v>
      </c>
      <c r="F141" s="222" t="str">
        <f>IF('JSM (365 Tage)'!$H$14&gt;0,'JSM (365 Tage)'!$H$14*86.4," ")</f>
        <v xml:space="preserve"> </v>
      </c>
    </row>
    <row r="142" spans="1:6">
      <c r="A142" s="223" t="s">
        <v>613</v>
      </c>
      <c r="B142" s="220" t="str">
        <f>IF('JSM (365 Tage)'!H180&gt;0,'JSM (365 Tage)'!H180," ")</f>
        <v xml:space="preserve"> </v>
      </c>
      <c r="C142" s="221" t="str">
        <f>IF('JSM (365 Tage)'!J180&gt;0,'JSM (365 Tage)'!J180," ")</f>
        <v xml:space="preserve"> </v>
      </c>
      <c r="D142" s="137" t="str">
        <f>IF('JSM (365 Tage)'!K180&gt;0,'JSM (365 Tage)'!K180," ")</f>
        <v xml:space="preserve"> </v>
      </c>
      <c r="E142" s="140" t="str">
        <f>IF('JSM (365 Tage)'!M180&gt;0,'JSM (365 Tage)'!M180," ")</f>
        <v xml:space="preserve"> </v>
      </c>
      <c r="F142" s="222" t="str">
        <f>IF('JSM (365 Tage)'!$H$14&gt;0,'JSM (365 Tage)'!$H$14*86.4," ")</f>
        <v xml:space="preserve"> </v>
      </c>
    </row>
    <row r="143" spans="1:6">
      <c r="A143" s="223" t="s">
        <v>614</v>
      </c>
      <c r="B143" s="220" t="str">
        <f>IF('JSM (365 Tage)'!H181&gt;0,'JSM (365 Tage)'!H181," ")</f>
        <v xml:space="preserve"> </v>
      </c>
      <c r="C143" s="221" t="str">
        <f>IF('JSM (365 Tage)'!J181&gt;0,'JSM (365 Tage)'!J181," ")</f>
        <v xml:space="preserve"> </v>
      </c>
      <c r="D143" s="137" t="str">
        <f>IF('JSM (365 Tage)'!K181&gt;0,'JSM (365 Tage)'!K181," ")</f>
        <v xml:space="preserve"> </v>
      </c>
      <c r="E143" s="140" t="str">
        <f>IF('JSM (365 Tage)'!M181&gt;0,'JSM (365 Tage)'!M181," ")</f>
        <v xml:space="preserve"> </v>
      </c>
      <c r="F143" s="222" t="str">
        <f>IF('JSM (365 Tage)'!$H$14&gt;0,'JSM (365 Tage)'!$H$14*86.4," ")</f>
        <v xml:space="preserve"> </v>
      </c>
    </row>
    <row r="144" spans="1:6">
      <c r="A144" s="223" t="s">
        <v>615</v>
      </c>
      <c r="B144" s="220" t="str">
        <f>IF('JSM (365 Tage)'!H182&gt;0,'JSM (365 Tage)'!H182," ")</f>
        <v xml:space="preserve"> </v>
      </c>
      <c r="C144" s="221" t="str">
        <f>IF('JSM (365 Tage)'!J182&gt;0,'JSM (365 Tage)'!J182," ")</f>
        <v xml:space="preserve"> </v>
      </c>
      <c r="D144" s="137" t="str">
        <f>IF('JSM (365 Tage)'!K182&gt;0,'JSM (365 Tage)'!K182," ")</f>
        <v xml:space="preserve"> </v>
      </c>
      <c r="E144" s="140" t="str">
        <f>IF('JSM (365 Tage)'!M182&gt;0,'JSM (365 Tage)'!M182," ")</f>
        <v xml:space="preserve"> </v>
      </c>
      <c r="F144" s="222" t="str">
        <f>IF('JSM (365 Tage)'!$H$14&gt;0,'JSM (365 Tage)'!$H$14*86.4," ")</f>
        <v xml:space="preserve"> </v>
      </c>
    </row>
    <row r="145" spans="1:6">
      <c r="A145" s="223" t="s">
        <v>616</v>
      </c>
      <c r="B145" s="220" t="str">
        <f>IF('JSM (365 Tage)'!H183&gt;0,'JSM (365 Tage)'!H183," ")</f>
        <v xml:space="preserve"> </v>
      </c>
      <c r="C145" s="221" t="str">
        <f>IF('JSM (365 Tage)'!J183&gt;0,'JSM (365 Tage)'!J183," ")</f>
        <v xml:space="preserve"> </v>
      </c>
      <c r="D145" s="137" t="str">
        <f>IF('JSM (365 Tage)'!K183&gt;0,'JSM (365 Tage)'!K183," ")</f>
        <v xml:space="preserve"> </v>
      </c>
      <c r="E145" s="140" t="str">
        <f>IF('JSM (365 Tage)'!M183&gt;0,'JSM (365 Tage)'!M183," ")</f>
        <v xml:space="preserve"> </v>
      </c>
      <c r="F145" s="222" t="str">
        <f>IF('JSM (365 Tage)'!$H$14&gt;0,'JSM (365 Tage)'!$H$14*86.4," ")</f>
        <v xml:space="preserve"> </v>
      </c>
    </row>
    <row r="146" spans="1:6">
      <c r="A146" s="223" t="s">
        <v>617</v>
      </c>
      <c r="B146" s="220" t="str">
        <f>IF('JSM (365 Tage)'!H184&gt;0,'JSM (365 Tage)'!H184," ")</f>
        <v xml:space="preserve"> </v>
      </c>
      <c r="C146" s="221" t="str">
        <f>IF('JSM (365 Tage)'!J184&gt;0,'JSM (365 Tage)'!J184," ")</f>
        <v xml:space="preserve"> </v>
      </c>
      <c r="D146" s="137" t="str">
        <f>IF('JSM (365 Tage)'!K184&gt;0,'JSM (365 Tage)'!K184," ")</f>
        <v xml:space="preserve"> </v>
      </c>
      <c r="E146" s="140" t="str">
        <f>IF('JSM (365 Tage)'!M184&gt;0,'JSM (365 Tage)'!M184," ")</f>
        <v xml:space="preserve"> </v>
      </c>
      <c r="F146" s="222" t="str">
        <f>IF('JSM (365 Tage)'!$H$14&gt;0,'JSM (365 Tage)'!$H$14*86.4," ")</f>
        <v xml:space="preserve"> </v>
      </c>
    </row>
    <row r="147" spans="1:6">
      <c r="A147" s="223" t="s">
        <v>618</v>
      </c>
      <c r="B147" s="220" t="str">
        <f>IF('JSM (365 Tage)'!H185&gt;0,'JSM (365 Tage)'!H185," ")</f>
        <v xml:space="preserve"> </v>
      </c>
      <c r="C147" s="221" t="str">
        <f>IF('JSM (365 Tage)'!J185&gt;0,'JSM (365 Tage)'!J185," ")</f>
        <v xml:space="preserve"> </v>
      </c>
      <c r="D147" s="137" t="str">
        <f>IF('JSM (365 Tage)'!K185&gt;0,'JSM (365 Tage)'!K185," ")</f>
        <v xml:space="preserve"> </v>
      </c>
      <c r="E147" s="140" t="str">
        <f>IF('JSM (365 Tage)'!M185&gt;0,'JSM (365 Tage)'!M185," ")</f>
        <v xml:space="preserve"> </v>
      </c>
      <c r="F147" s="222" t="str">
        <f>IF('JSM (365 Tage)'!$H$14&gt;0,'JSM (365 Tage)'!$H$14*86.4," ")</f>
        <v xml:space="preserve"> </v>
      </c>
    </row>
    <row r="148" spans="1:6">
      <c r="A148" s="223" t="s">
        <v>619</v>
      </c>
      <c r="B148" s="220" t="str">
        <f>IF('JSM (365 Tage)'!H186&gt;0,'JSM (365 Tage)'!H186," ")</f>
        <v xml:space="preserve"> </v>
      </c>
      <c r="C148" s="221" t="str">
        <f>IF('JSM (365 Tage)'!J186&gt;0,'JSM (365 Tage)'!J186," ")</f>
        <v xml:space="preserve"> </v>
      </c>
      <c r="D148" s="137" t="str">
        <f>IF('JSM (365 Tage)'!K186&gt;0,'JSM (365 Tage)'!K186," ")</f>
        <v xml:space="preserve"> </v>
      </c>
      <c r="E148" s="140" t="str">
        <f>IF('JSM (365 Tage)'!M186&gt;0,'JSM (365 Tage)'!M186," ")</f>
        <v xml:space="preserve"> </v>
      </c>
      <c r="F148" s="222" t="str">
        <f>IF('JSM (365 Tage)'!$H$14&gt;0,'JSM (365 Tage)'!$H$14*86.4," ")</f>
        <v xml:space="preserve"> </v>
      </c>
    </row>
    <row r="149" spans="1:6">
      <c r="A149" s="223" t="s">
        <v>620</v>
      </c>
      <c r="B149" s="220" t="str">
        <f>IF('JSM (365 Tage)'!H187&gt;0,'JSM (365 Tage)'!H187," ")</f>
        <v xml:space="preserve"> </v>
      </c>
      <c r="C149" s="221" t="str">
        <f>IF('JSM (365 Tage)'!J187&gt;0,'JSM (365 Tage)'!J187," ")</f>
        <v xml:space="preserve"> </v>
      </c>
      <c r="D149" s="137" t="str">
        <f>IF('JSM (365 Tage)'!K187&gt;0,'JSM (365 Tage)'!K187," ")</f>
        <v xml:space="preserve"> </v>
      </c>
      <c r="E149" s="140" t="str">
        <f>IF('JSM (365 Tage)'!M187&gt;0,'JSM (365 Tage)'!M187," ")</f>
        <v xml:space="preserve"> </v>
      </c>
      <c r="F149" s="222" t="str">
        <f>IF('JSM (365 Tage)'!$H$14&gt;0,'JSM (365 Tage)'!$H$14*86.4," ")</f>
        <v xml:space="preserve"> </v>
      </c>
    </row>
    <row r="150" spans="1:6">
      <c r="A150" s="223" t="s">
        <v>621</v>
      </c>
      <c r="B150" s="220" t="str">
        <f>IF('JSM (365 Tage)'!H188&gt;0,'JSM (365 Tage)'!H188," ")</f>
        <v xml:space="preserve"> </v>
      </c>
      <c r="C150" s="221" t="str">
        <f>IF('JSM (365 Tage)'!J188&gt;0,'JSM (365 Tage)'!J188," ")</f>
        <v xml:space="preserve"> </v>
      </c>
      <c r="D150" s="137" t="str">
        <f>IF('JSM (365 Tage)'!K188&gt;0,'JSM (365 Tage)'!K188," ")</f>
        <v xml:space="preserve"> </v>
      </c>
      <c r="E150" s="140" t="str">
        <f>IF('JSM (365 Tage)'!M188&gt;0,'JSM (365 Tage)'!M188," ")</f>
        <v xml:space="preserve"> </v>
      </c>
      <c r="F150" s="222" t="str">
        <f>IF('JSM (365 Tage)'!$H$14&gt;0,'JSM (365 Tage)'!$H$14*86.4," ")</f>
        <v xml:space="preserve"> </v>
      </c>
    </row>
    <row r="151" spans="1:6">
      <c r="A151" s="223" t="s">
        <v>622</v>
      </c>
      <c r="B151" s="220" t="str">
        <f>IF('JSM (365 Tage)'!H189&gt;0,'JSM (365 Tage)'!H189," ")</f>
        <v xml:space="preserve"> </v>
      </c>
      <c r="C151" s="221" t="str">
        <f>IF('JSM (365 Tage)'!J189&gt;0,'JSM (365 Tage)'!J189," ")</f>
        <v xml:space="preserve"> </v>
      </c>
      <c r="D151" s="137" t="str">
        <f>IF('JSM (365 Tage)'!K189&gt;0,'JSM (365 Tage)'!K189," ")</f>
        <v xml:space="preserve"> </v>
      </c>
      <c r="E151" s="140" t="str">
        <f>IF('JSM (365 Tage)'!M189&gt;0,'JSM (365 Tage)'!M189," ")</f>
        <v xml:space="preserve"> </v>
      </c>
      <c r="F151" s="222" t="str">
        <f>IF('JSM (365 Tage)'!$H$14&gt;0,'JSM (365 Tage)'!$H$14*86.4," ")</f>
        <v xml:space="preserve"> </v>
      </c>
    </row>
    <row r="152" spans="1:6">
      <c r="A152" s="223" t="s">
        <v>623</v>
      </c>
      <c r="B152" s="220" t="str">
        <f>IF('JSM (365 Tage)'!H190&gt;0,'JSM (365 Tage)'!H190," ")</f>
        <v xml:space="preserve"> </v>
      </c>
      <c r="C152" s="221" t="str">
        <f>IF('JSM (365 Tage)'!J190&gt;0,'JSM (365 Tage)'!J190," ")</f>
        <v xml:space="preserve"> </v>
      </c>
      <c r="D152" s="137" t="str">
        <f>IF('JSM (365 Tage)'!K190&gt;0,'JSM (365 Tage)'!K190," ")</f>
        <v xml:space="preserve"> </v>
      </c>
      <c r="E152" s="140" t="str">
        <f>IF('JSM (365 Tage)'!M190&gt;0,'JSM (365 Tage)'!M190," ")</f>
        <v xml:space="preserve"> </v>
      </c>
      <c r="F152" s="222" t="str">
        <f>IF('JSM (365 Tage)'!$H$14&gt;0,'JSM (365 Tage)'!$H$14*86.4," ")</f>
        <v xml:space="preserve"> </v>
      </c>
    </row>
    <row r="153" spans="1:6">
      <c r="A153" s="223" t="s">
        <v>624</v>
      </c>
      <c r="B153" s="220" t="str">
        <f>IF('JSM (365 Tage)'!H191&gt;0,'JSM (365 Tage)'!H191," ")</f>
        <v xml:space="preserve"> </v>
      </c>
      <c r="C153" s="221" t="str">
        <f>IF('JSM (365 Tage)'!J191&gt;0,'JSM (365 Tage)'!J191," ")</f>
        <v xml:space="preserve"> </v>
      </c>
      <c r="D153" s="137" t="str">
        <f>IF('JSM (365 Tage)'!K191&gt;0,'JSM (365 Tage)'!K191," ")</f>
        <v xml:space="preserve"> </v>
      </c>
      <c r="E153" s="140" t="str">
        <f>IF('JSM (365 Tage)'!M191&gt;0,'JSM (365 Tage)'!M191," ")</f>
        <v xml:space="preserve"> </v>
      </c>
      <c r="F153" s="222" t="str">
        <f>IF('JSM (365 Tage)'!$H$14&gt;0,'JSM (365 Tage)'!$H$14*86.4," ")</f>
        <v xml:space="preserve"> </v>
      </c>
    </row>
    <row r="154" spans="1:6">
      <c r="A154" s="223" t="s">
        <v>625</v>
      </c>
      <c r="B154" s="220" t="str">
        <f>IF('JSM (365 Tage)'!H192&gt;0,'JSM (365 Tage)'!H192," ")</f>
        <v xml:space="preserve"> </v>
      </c>
      <c r="C154" s="221" t="str">
        <f>IF('JSM (365 Tage)'!J192&gt;0,'JSM (365 Tage)'!J192," ")</f>
        <v xml:space="preserve"> </v>
      </c>
      <c r="D154" s="137" t="str">
        <f>IF('JSM (365 Tage)'!K192&gt;0,'JSM (365 Tage)'!K192," ")</f>
        <v xml:space="preserve"> </v>
      </c>
      <c r="E154" s="140" t="str">
        <f>IF('JSM (365 Tage)'!M192&gt;0,'JSM (365 Tage)'!M192," ")</f>
        <v xml:space="preserve"> </v>
      </c>
      <c r="F154" s="222" t="str">
        <f>IF('JSM (365 Tage)'!$H$14&gt;0,'JSM (365 Tage)'!$H$14*86.4," ")</f>
        <v xml:space="preserve"> </v>
      </c>
    </row>
    <row r="155" spans="1:6">
      <c r="A155" s="223" t="s">
        <v>626</v>
      </c>
      <c r="B155" s="220" t="str">
        <f>IF('JSM (365 Tage)'!H193&gt;0,'JSM (365 Tage)'!H193," ")</f>
        <v xml:space="preserve"> </v>
      </c>
      <c r="C155" s="221" t="str">
        <f>IF('JSM (365 Tage)'!J193&gt;0,'JSM (365 Tage)'!J193," ")</f>
        <v xml:space="preserve"> </v>
      </c>
      <c r="D155" s="137" t="str">
        <f>IF('JSM (365 Tage)'!K193&gt;0,'JSM (365 Tage)'!K193," ")</f>
        <v xml:space="preserve"> </v>
      </c>
      <c r="E155" s="140" t="str">
        <f>IF('JSM (365 Tage)'!M193&gt;0,'JSM (365 Tage)'!M193," ")</f>
        <v xml:space="preserve"> </v>
      </c>
      <c r="F155" s="222" t="str">
        <f>IF('JSM (365 Tage)'!$H$14&gt;0,'JSM (365 Tage)'!$H$14*86.4," ")</f>
        <v xml:space="preserve"> </v>
      </c>
    </row>
    <row r="156" spans="1:6">
      <c r="A156" s="223" t="s">
        <v>627</v>
      </c>
      <c r="B156" s="220" t="str">
        <f>IF('JSM (365 Tage)'!H194&gt;0,'JSM (365 Tage)'!H194," ")</f>
        <v xml:space="preserve"> </v>
      </c>
      <c r="C156" s="221" t="str">
        <f>IF('JSM (365 Tage)'!J194&gt;0,'JSM (365 Tage)'!J194," ")</f>
        <v xml:space="preserve"> </v>
      </c>
      <c r="D156" s="137" t="str">
        <f>IF('JSM (365 Tage)'!K194&gt;0,'JSM (365 Tage)'!K194," ")</f>
        <v xml:space="preserve"> </v>
      </c>
      <c r="E156" s="140" t="str">
        <f>IF('JSM (365 Tage)'!M194&gt;0,'JSM (365 Tage)'!M194," ")</f>
        <v xml:space="preserve"> </v>
      </c>
      <c r="F156" s="222" t="str">
        <f>IF('JSM (365 Tage)'!$H$14&gt;0,'JSM (365 Tage)'!$H$14*86.4," ")</f>
        <v xml:space="preserve"> </v>
      </c>
    </row>
    <row r="157" spans="1:6">
      <c r="A157" s="223" t="s">
        <v>628</v>
      </c>
      <c r="B157" s="220" t="str">
        <f>IF('JSM (365 Tage)'!H195&gt;0,'JSM (365 Tage)'!H195," ")</f>
        <v xml:space="preserve"> </v>
      </c>
      <c r="C157" s="221" t="str">
        <f>IF('JSM (365 Tage)'!J195&gt;0,'JSM (365 Tage)'!J195," ")</f>
        <v xml:space="preserve"> </v>
      </c>
      <c r="D157" s="137" t="str">
        <f>IF('JSM (365 Tage)'!K195&gt;0,'JSM (365 Tage)'!K195," ")</f>
        <v xml:space="preserve"> </v>
      </c>
      <c r="E157" s="140" t="str">
        <f>IF('JSM (365 Tage)'!M195&gt;0,'JSM (365 Tage)'!M195," ")</f>
        <v xml:space="preserve"> </v>
      </c>
      <c r="F157" s="222" t="str">
        <f>IF('JSM (365 Tage)'!$H$14&gt;0,'JSM (365 Tage)'!$H$14*86.4," ")</f>
        <v xml:space="preserve"> </v>
      </c>
    </row>
    <row r="158" spans="1:6">
      <c r="A158" s="223" t="s">
        <v>629</v>
      </c>
      <c r="B158" s="220" t="str">
        <f>IF('JSM (365 Tage)'!H196&gt;0,'JSM (365 Tage)'!H196," ")</f>
        <v xml:space="preserve"> </v>
      </c>
      <c r="C158" s="221" t="str">
        <f>IF('JSM (365 Tage)'!J196&gt;0,'JSM (365 Tage)'!J196," ")</f>
        <v xml:space="preserve"> </v>
      </c>
      <c r="D158" s="137" t="str">
        <f>IF('JSM (365 Tage)'!K196&gt;0,'JSM (365 Tage)'!K196," ")</f>
        <v xml:space="preserve"> </v>
      </c>
      <c r="E158" s="140" t="str">
        <f>IF('JSM (365 Tage)'!M196&gt;0,'JSM (365 Tage)'!M196," ")</f>
        <v xml:space="preserve"> </v>
      </c>
      <c r="F158" s="222" t="str">
        <f>IF('JSM (365 Tage)'!$H$14&gt;0,'JSM (365 Tage)'!$H$14*86.4," ")</f>
        <v xml:space="preserve"> </v>
      </c>
    </row>
    <row r="159" spans="1:6">
      <c r="A159" s="223" t="s">
        <v>630</v>
      </c>
      <c r="B159" s="220" t="str">
        <f>IF('JSM (365 Tage)'!H197&gt;0,'JSM (365 Tage)'!H197," ")</f>
        <v xml:space="preserve"> </v>
      </c>
      <c r="C159" s="221" t="str">
        <f>IF('JSM (365 Tage)'!J197&gt;0,'JSM (365 Tage)'!J197," ")</f>
        <v xml:space="preserve"> </v>
      </c>
      <c r="D159" s="137" t="str">
        <f>IF('JSM (365 Tage)'!K197&gt;0,'JSM (365 Tage)'!K197," ")</f>
        <v xml:space="preserve"> </v>
      </c>
      <c r="E159" s="140" t="str">
        <f>IF('JSM (365 Tage)'!M197&gt;0,'JSM (365 Tage)'!M197," ")</f>
        <v xml:space="preserve"> </v>
      </c>
      <c r="F159" s="222" t="str">
        <f>IF('JSM (365 Tage)'!$H$14&gt;0,'JSM (365 Tage)'!$H$14*86.4," ")</f>
        <v xml:space="preserve"> </v>
      </c>
    </row>
    <row r="160" spans="1:6">
      <c r="A160" s="223" t="s">
        <v>631</v>
      </c>
      <c r="B160" s="220" t="str">
        <f>IF('JSM (365 Tage)'!H198&gt;0,'JSM (365 Tage)'!H198," ")</f>
        <v xml:space="preserve"> </v>
      </c>
      <c r="C160" s="221" t="str">
        <f>IF('JSM (365 Tage)'!J198&gt;0,'JSM (365 Tage)'!J198," ")</f>
        <v xml:space="preserve"> </v>
      </c>
      <c r="D160" s="137" t="str">
        <f>IF('JSM (365 Tage)'!K198&gt;0,'JSM (365 Tage)'!K198," ")</f>
        <v xml:space="preserve"> </v>
      </c>
      <c r="E160" s="140" t="str">
        <f>IF('JSM (365 Tage)'!M198&gt;0,'JSM (365 Tage)'!M198," ")</f>
        <v xml:space="preserve"> </v>
      </c>
      <c r="F160" s="222" t="str">
        <f>IF('JSM (365 Tage)'!$H$14&gt;0,'JSM (365 Tage)'!$H$14*86.4," ")</f>
        <v xml:space="preserve"> </v>
      </c>
    </row>
    <row r="161" spans="1:6">
      <c r="A161" s="223" t="s">
        <v>632</v>
      </c>
      <c r="B161" s="220" t="str">
        <f>IF('JSM (365 Tage)'!H199&gt;0,'JSM (365 Tage)'!H199," ")</f>
        <v xml:space="preserve"> </v>
      </c>
      <c r="C161" s="221" t="str">
        <f>IF('JSM (365 Tage)'!J199&gt;0,'JSM (365 Tage)'!J199," ")</f>
        <v xml:space="preserve"> </v>
      </c>
      <c r="D161" s="137" t="str">
        <f>IF('JSM (365 Tage)'!K199&gt;0,'JSM (365 Tage)'!K199," ")</f>
        <v xml:space="preserve"> </v>
      </c>
      <c r="E161" s="140" t="str">
        <f>IF('JSM (365 Tage)'!M199&gt;0,'JSM (365 Tage)'!M199," ")</f>
        <v xml:space="preserve"> </v>
      </c>
      <c r="F161" s="222" t="str">
        <f>IF('JSM (365 Tage)'!$H$14&gt;0,'JSM (365 Tage)'!$H$14*86.4," ")</f>
        <v xml:space="preserve"> </v>
      </c>
    </row>
    <row r="162" spans="1:6">
      <c r="A162" s="223" t="s">
        <v>633</v>
      </c>
      <c r="B162" s="220" t="str">
        <f>IF('JSM (365 Tage)'!H200&gt;0,'JSM (365 Tage)'!H200," ")</f>
        <v xml:space="preserve"> </v>
      </c>
      <c r="C162" s="221" t="str">
        <f>IF('JSM (365 Tage)'!J200&gt;0,'JSM (365 Tage)'!J200," ")</f>
        <v xml:space="preserve"> </v>
      </c>
      <c r="D162" s="137" t="str">
        <f>IF('JSM (365 Tage)'!K200&gt;0,'JSM (365 Tage)'!K200," ")</f>
        <v xml:space="preserve"> </v>
      </c>
      <c r="E162" s="140" t="str">
        <f>IF('JSM (365 Tage)'!M200&gt;0,'JSM (365 Tage)'!M200," ")</f>
        <v xml:space="preserve"> </v>
      </c>
      <c r="F162" s="222" t="str">
        <f>IF('JSM (365 Tage)'!$H$14&gt;0,'JSM (365 Tage)'!$H$14*86.4," ")</f>
        <v xml:space="preserve"> </v>
      </c>
    </row>
    <row r="163" spans="1:6">
      <c r="A163" s="223" t="s">
        <v>634</v>
      </c>
      <c r="B163" s="220" t="str">
        <f>IF('JSM (365 Tage)'!H201&gt;0,'JSM (365 Tage)'!H201," ")</f>
        <v xml:space="preserve"> </v>
      </c>
      <c r="C163" s="221" t="str">
        <f>IF('JSM (365 Tage)'!J201&gt;0,'JSM (365 Tage)'!J201," ")</f>
        <v xml:space="preserve"> </v>
      </c>
      <c r="D163" s="137" t="str">
        <f>IF('JSM (365 Tage)'!K201&gt;0,'JSM (365 Tage)'!K201," ")</f>
        <v xml:space="preserve"> </v>
      </c>
      <c r="E163" s="140" t="str">
        <f>IF('JSM (365 Tage)'!M201&gt;0,'JSM (365 Tage)'!M201," ")</f>
        <v xml:space="preserve"> </v>
      </c>
      <c r="F163" s="222" t="str">
        <f>IF('JSM (365 Tage)'!$H$14&gt;0,'JSM (365 Tage)'!$H$14*86.4," ")</f>
        <v xml:space="preserve"> </v>
      </c>
    </row>
    <row r="164" spans="1:6">
      <c r="A164" s="223" t="s">
        <v>635</v>
      </c>
      <c r="B164" s="220" t="str">
        <f>IF('JSM (365 Tage)'!H202&gt;0,'JSM (365 Tage)'!H202," ")</f>
        <v xml:space="preserve"> </v>
      </c>
      <c r="C164" s="221" t="str">
        <f>IF('JSM (365 Tage)'!J202&gt;0,'JSM (365 Tage)'!J202," ")</f>
        <v xml:space="preserve"> </v>
      </c>
      <c r="D164" s="137" t="str">
        <f>IF('JSM (365 Tage)'!K202&gt;0,'JSM (365 Tage)'!K202," ")</f>
        <v xml:space="preserve"> </v>
      </c>
      <c r="E164" s="140" t="str">
        <f>IF('JSM (365 Tage)'!M202&gt;0,'JSM (365 Tage)'!M202," ")</f>
        <v xml:space="preserve"> </v>
      </c>
      <c r="F164" s="222" t="str">
        <f>IF('JSM (365 Tage)'!$H$14&gt;0,'JSM (365 Tage)'!$H$14*86.4," ")</f>
        <v xml:space="preserve"> </v>
      </c>
    </row>
    <row r="165" spans="1:6">
      <c r="A165" s="223" t="s">
        <v>636</v>
      </c>
      <c r="B165" s="220" t="str">
        <f>IF('JSM (365 Tage)'!H203&gt;0,'JSM (365 Tage)'!H203," ")</f>
        <v xml:space="preserve"> </v>
      </c>
      <c r="C165" s="221" t="str">
        <f>IF('JSM (365 Tage)'!J203&gt;0,'JSM (365 Tage)'!J203," ")</f>
        <v xml:space="preserve"> </v>
      </c>
      <c r="D165" s="137" t="str">
        <f>IF('JSM (365 Tage)'!K203&gt;0,'JSM (365 Tage)'!K203," ")</f>
        <v xml:space="preserve"> </v>
      </c>
      <c r="E165" s="140" t="str">
        <f>IF('JSM (365 Tage)'!M203&gt;0,'JSM (365 Tage)'!M203," ")</f>
        <v xml:space="preserve"> </v>
      </c>
      <c r="F165" s="222" t="str">
        <f>IF('JSM (365 Tage)'!$H$14&gt;0,'JSM (365 Tage)'!$H$14*86.4," ")</f>
        <v xml:space="preserve"> </v>
      </c>
    </row>
    <row r="166" spans="1:6">
      <c r="A166" s="223" t="s">
        <v>637</v>
      </c>
      <c r="B166" s="220" t="str">
        <f>IF('JSM (365 Tage)'!H204&gt;0,'JSM (365 Tage)'!H204," ")</f>
        <v xml:space="preserve"> </v>
      </c>
      <c r="C166" s="221" t="str">
        <f>IF('JSM (365 Tage)'!J204&gt;0,'JSM (365 Tage)'!J204," ")</f>
        <v xml:space="preserve"> </v>
      </c>
      <c r="D166" s="137" t="str">
        <f>IF('JSM (365 Tage)'!K204&gt;0,'JSM (365 Tage)'!K204," ")</f>
        <v xml:space="preserve"> </v>
      </c>
      <c r="E166" s="140" t="str">
        <f>IF('JSM (365 Tage)'!M204&gt;0,'JSM (365 Tage)'!M204," ")</f>
        <v xml:space="preserve"> </v>
      </c>
      <c r="F166" s="222" t="str">
        <f>IF('JSM (365 Tage)'!$H$14&gt;0,'JSM (365 Tage)'!$H$14*86.4," ")</f>
        <v xml:space="preserve"> </v>
      </c>
    </row>
    <row r="167" spans="1:6">
      <c r="A167" s="223" t="s">
        <v>638</v>
      </c>
      <c r="B167" s="220" t="str">
        <f>IF('JSM (365 Tage)'!H205&gt;0,'JSM (365 Tage)'!H205," ")</f>
        <v xml:space="preserve"> </v>
      </c>
      <c r="C167" s="221" t="str">
        <f>IF('JSM (365 Tage)'!J205&gt;0,'JSM (365 Tage)'!J205," ")</f>
        <v xml:space="preserve"> </v>
      </c>
      <c r="D167" s="137" t="str">
        <f>IF('JSM (365 Tage)'!K205&gt;0,'JSM (365 Tage)'!K205," ")</f>
        <v xml:space="preserve"> </v>
      </c>
      <c r="E167" s="140" t="str">
        <f>IF('JSM (365 Tage)'!M205&gt;0,'JSM (365 Tage)'!M205," ")</f>
        <v xml:space="preserve"> </v>
      </c>
      <c r="F167" s="222" t="str">
        <f>IF('JSM (365 Tage)'!$H$14&gt;0,'JSM (365 Tage)'!$H$14*86.4," ")</f>
        <v xml:space="preserve"> </v>
      </c>
    </row>
    <row r="168" spans="1:6">
      <c r="A168" s="223" t="s">
        <v>639</v>
      </c>
      <c r="B168" s="220" t="str">
        <f>IF('JSM (365 Tage)'!H206&gt;0,'JSM (365 Tage)'!H206," ")</f>
        <v xml:space="preserve"> </v>
      </c>
      <c r="C168" s="221" t="str">
        <f>IF('JSM (365 Tage)'!J206&gt;0,'JSM (365 Tage)'!J206," ")</f>
        <v xml:space="preserve"> </v>
      </c>
      <c r="D168" s="137" t="str">
        <f>IF('JSM (365 Tage)'!K206&gt;0,'JSM (365 Tage)'!K206," ")</f>
        <v xml:space="preserve"> </v>
      </c>
      <c r="E168" s="140" t="str">
        <f>IF('JSM (365 Tage)'!M206&gt;0,'JSM (365 Tage)'!M206," ")</f>
        <v xml:space="preserve"> </v>
      </c>
      <c r="F168" s="222" t="str">
        <f>IF('JSM (365 Tage)'!$H$14&gt;0,'JSM (365 Tage)'!$H$14*86.4," ")</f>
        <v xml:space="preserve"> </v>
      </c>
    </row>
    <row r="169" spans="1:6">
      <c r="A169" s="223" t="s">
        <v>640</v>
      </c>
      <c r="B169" s="220" t="str">
        <f>IF('JSM (365 Tage)'!H207&gt;0,'JSM (365 Tage)'!H207," ")</f>
        <v xml:space="preserve"> </v>
      </c>
      <c r="C169" s="221" t="str">
        <f>IF('JSM (365 Tage)'!J207&gt;0,'JSM (365 Tage)'!J207," ")</f>
        <v xml:space="preserve"> </v>
      </c>
      <c r="D169" s="137" t="str">
        <f>IF('JSM (365 Tage)'!K207&gt;0,'JSM (365 Tage)'!K207," ")</f>
        <v xml:space="preserve"> </v>
      </c>
      <c r="E169" s="140" t="str">
        <f>IF('JSM (365 Tage)'!M207&gt;0,'JSM (365 Tage)'!M207," ")</f>
        <v xml:space="preserve"> </v>
      </c>
      <c r="F169" s="222" t="str">
        <f>IF('JSM (365 Tage)'!$H$14&gt;0,'JSM (365 Tage)'!$H$14*86.4," ")</f>
        <v xml:space="preserve"> </v>
      </c>
    </row>
    <row r="170" spans="1:6">
      <c r="A170" s="223" t="s">
        <v>641</v>
      </c>
      <c r="B170" s="220" t="str">
        <f>IF('JSM (365 Tage)'!H208&gt;0,'JSM (365 Tage)'!H208," ")</f>
        <v xml:space="preserve"> </v>
      </c>
      <c r="C170" s="221" t="str">
        <f>IF('JSM (365 Tage)'!J208&gt;0,'JSM (365 Tage)'!J208," ")</f>
        <v xml:space="preserve"> </v>
      </c>
      <c r="D170" s="137" t="str">
        <f>IF('JSM (365 Tage)'!K208&gt;0,'JSM (365 Tage)'!K208," ")</f>
        <v xml:space="preserve"> </v>
      </c>
      <c r="E170" s="140" t="str">
        <f>IF('JSM (365 Tage)'!M208&gt;0,'JSM (365 Tage)'!M208," ")</f>
        <v xml:space="preserve"> </v>
      </c>
      <c r="F170" s="222" t="str">
        <f>IF('JSM (365 Tage)'!$H$14&gt;0,'JSM (365 Tage)'!$H$14*86.4," ")</f>
        <v xml:space="preserve"> </v>
      </c>
    </row>
    <row r="171" spans="1:6">
      <c r="A171" s="223" t="s">
        <v>642</v>
      </c>
      <c r="B171" s="220" t="str">
        <f>IF('JSM (365 Tage)'!H209&gt;0,'JSM (365 Tage)'!H209," ")</f>
        <v xml:space="preserve"> </v>
      </c>
      <c r="C171" s="221" t="str">
        <f>IF('JSM (365 Tage)'!J209&gt;0,'JSM (365 Tage)'!J209," ")</f>
        <v xml:space="preserve"> </v>
      </c>
      <c r="D171" s="137" t="str">
        <f>IF('JSM (365 Tage)'!K209&gt;0,'JSM (365 Tage)'!K209," ")</f>
        <v xml:space="preserve"> </v>
      </c>
      <c r="E171" s="140" t="str">
        <f>IF('JSM (365 Tage)'!M209&gt;0,'JSM (365 Tage)'!M209," ")</f>
        <v xml:space="preserve"> </v>
      </c>
      <c r="F171" s="222" t="str">
        <f>IF('JSM (365 Tage)'!$H$14&gt;0,'JSM (365 Tage)'!$H$14*86.4," ")</f>
        <v xml:space="preserve"> </v>
      </c>
    </row>
    <row r="172" spans="1:6">
      <c r="A172" s="223" t="s">
        <v>643</v>
      </c>
      <c r="B172" s="220" t="str">
        <f>IF('JSM (365 Tage)'!H210&gt;0,'JSM (365 Tage)'!H210," ")</f>
        <v xml:space="preserve"> </v>
      </c>
      <c r="C172" s="221" t="str">
        <f>IF('JSM (365 Tage)'!J210&gt;0,'JSM (365 Tage)'!J210," ")</f>
        <v xml:space="preserve"> </v>
      </c>
      <c r="D172" s="137" t="str">
        <f>IF('JSM (365 Tage)'!K210&gt;0,'JSM (365 Tage)'!K210," ")</f>
        <v xml:space="preserve"> </v>
      </c>
      <c r="E172" s="140" t="str">
        <f>IF('JSM (365 Tage)'!M210&gt;0,'JSM (365 Tage)'!M210," ")</f>
        <v xml:space="preserve"> </v>
      </c>
      <c r="F172" s="222" t="str">
        <f>IF('JSM (365 Tage)'!$H$14&gt;0,'JSM (365 Tage)'!$H$14*86.4," ")</f>
        <v xml:space="preserve"> </v>
      </c>
    </row>
    <row r="173" spans="1:6">
      <c r="A173" s="223" t="s">
        <v>644</v>
      </c>
      <c r="B173" s="220" t="str">
        <f>IF('JSM (365 Tage)'!H211&gt;0,'JSM (365 Tage)'!H211," ")</f>
        <v xml:space="preserve"> </v>
      </c>
      <c r="C173" s="221" t="str">
        <f>IF('JSM (365 Tage)'!J211&gt;0,'JSM (365 Tage)'!J211," ")</f>
        <v xml:space="preserve"> </v>
      </c>
      <c r="D173" s="137" t="str">
        <f>IF('JSM (365 Tage)'!K211&gt;0,'JSM (365 Tage)'!K211," ")</f>
        <v xml:space="preserve"> </v>
      </c>
      <c r="E173" s="140" t="str">
        <f>IF('JSM (365 Tage)'!M211&gt;0,'JSM (365 Tage)'!M211," ")</f>
        <v xml:space="preserve"> </v>
      </c>
      <c r="F173" s="222" t="str">
        <f>IF('JSM (365 Tage)'!$H$14&gt;0,'JSM (365 Tage)'!$H$14*86.4," ")</f>
        <v xml:space="preserve"> </v>
      </c>
    </row>
    <row r="174" spans="1:6">
      <c r="A174" s="223" t="s">
        <v>645</v>
      </c>
      <c r="B174" s="220" t="str">
        <f>IF('JSM (365 Tage)'!H212&gt;0,'JSM (365 Tage)'!H212," ")</f>
        <v xml:space="preserve"> </v>
      </c>
      <c r="C174" s="221" t="str">
        <f>IF('JSM (365 Tage)'!J212&gt;0,'JSM (365 Tage)'!J212," ")</f>
        <v xml:space="preserve"> </v>
      </c>
      <c r="D174" s="137" t="str">
        <f>IF('JSM (365 Tage)'!K212&gt;0,'JSM (365 Tage)'!K212," ")</f>
        <v xml:space="preserve"> </v>
      </c>
      <c r="E174" s="140" t="str">
        <f>IF('JSM (365 Tage)'!M212&gt;0,'JSM (365 Tage)'!M212," ")</f>
        <v xml:space="preserve"> </v>
      </c>
      <c r="F174" s="222" t="str">
        <f>IF('JSM (365 Tage)'!$H$14&gt;0,'JSM (365 Tage)'!$H$14*86.4," ")</f>
        <v xml:space="preserve"> </v>
      </c>
    </row>
    <row r="175" spans="1:6">
      <c r="A175" s="223" t="s">
        <v>646</v>
      </c>
      <c r="B175" s="220" t="str">
        <f>IF('JSM (365 Tage)'!H213&gt;0,'JSM (365 Tage)'!H213," ")</f>
        <v xml:space="preserve"> </v>
      </c>
      <c r="C175" s="221" t="str">
        <f>IF('JSM (365 Tage)'!J213&gt;0,'JSM (365 Tage)'!J213," ")</f>
        <v xml:space="preserve"> </v>
      </c>
      <c r="D175" s="137" t="str">
        <f>IF('JSM (365 Tage)'!K213&gt;0,'JSM (365 Tage)'!K213," ")</f>
        <v xml:space="preserve"> </v>
      </c>
      <c r="E175" s="140" t="str">
        <f>IF('JSM (365 Tage)'!M213&gt;0,'JSM (365 Tage)'!M213," ")</f>
        <v xml:space="preserve"> </v>
      </c>
      <c r="F175" s="222" t="str">
        <f>IF('JSM (365 Tage)'!$H$14&gt;0,'JSM (365 Tage)'!$H$14*86.4," ")</f>
        <v xml:space="preserve"> </v>
      </c>
    </row>
    <row r="176" spans="1:6">
      <c r="A176" s="223" t="s">
        <v>647</v>
      </c>
      <c r="B176" s="220" t="str">
        <f>IF('JSM (365 Tage)'!H214&gt;0,'JSM (365 Tage)'!H214," ")</f>
        <v xml:space="preserve"> </v>
      </c>
      <c r="C176" s="221" t="str">
        <f>IF('JSM (365 Tage)'!J214&gt;0,'JSM (365 Tage)'!J214," ")</f>
        <v xml:space="preserve"> </v>
      </c>
      <c r="D176" s="137" t="str">
        <f>IF('JSM (365 Tage)'!K214&gt;0,'JSM (365 Tage)'!K214," ")</f>
        <v xml:space="preserve"> </v>
      </c>
      <c r="E176" s="140" t="str">
        <f>IF('JSM (365 Tage)'!M214&gt;0,'JSM (365 Tage)'!M214," ")</f>
        <v xml:space="preserve"> </v>
      </c>
      <c r="F176" s="222" t="str">
        <f>IF('JSM (365 Tage)'!$H$14&gt;0,'JSM (365 Tage)'!$H$14*86.4," ")</f>
        <v xml:space="preserve"> </v>
      </c>
    </row>
    <row r="177" spans="1:6">
      <c r="A177" s="223" t="s">
        <v>648</v>
      </c>
      <c r="B177" s="220" t="str">
        <f>IF('JSM (365 Tage)'!H215&gt;0,'JSM (365 Tage)'!H215," ")</f>
        <v xml:space="preserve"> </v>
      </c>
      <c r="C177" s="221" t="str">
        <f>IF('JSM (365 Tage)'!J215&gt;0,'JSM (365 Tage)'!J215," ")</f>
        <v xml:space="preserve"> </v>
      </c>
      <c r="D177" s="137" t="str">
        <f>IF('JSM (365 Tage)'!K215&gt;0,'JSM (365 Tage)'!K215," ")</f>
        <v xml:space="preserve"> </v>
      </c>
      <c r="E177" s="140" t="str">
        <f>IF('JSM (365 Tage)'!M215&gt;0,'JSM (365 Tage)'!M215," ")</f>
        <v xml:space="preserve"> </v>
      </c>
      <c r="F177" s="222" t="str">
        <f>IF('JSM (365 Tage)'!$H$14&gt;0,'JSM (365 Tage)'!$H$14*86.4," ")</f>
        <v xml:space="preserve"> </v>
      </c>
    </row>
    <row r="178" spans="1:6">
      <c r="A178" s="223" t="s">
        <v>649</v>
      </c>
      <c r="B178" s="220" t="str">
        <f>IF('JSM (365 Tage)'!H216&gt;0,'JSM (365 Tage)'!H216," ")</f>
        <v xml:space="preserve"> </v>
      </c>
      <c r="C178" s="221" t="str">
        <f>IF('JSM (365 Tage)'!J216&gt;0,'JSM (365 Tage)'!J216," ")</f>
        <v xml:space="preserve"> </v>
      </c>
      <c r="D178" s="137" t="str">
        <f>IF('JSM (365 Tage)'!K216&gt;0,'JSM (365 Tage)'!K216," ")</f>
        <v xml:space="preserve"> </v>
      </c>
      <c r="E178" s="140" t="str">
        <f>IF('JSM (365 Tage)'!M216&gt;0,'JSM (365 Tage)'!M216," ")</f>
        <v xml:space="preserve"> </v>
      </c>
      <c r="F178" s="222" t="str">
        <f>IF('JSM (365 Tage)'!$H$14&gt;0,'JSM (365 Tage)'!$H$14*86.4," ")</f>
        <v xml:space="preserve"> </v>
      </c>
    </row>
    <row r="179" spans="1:6">
      <c r="A179" s="223" t="s">
        <v>650</v>
      </c>
      <c r="B179" s="220" t="str">
        <f>IF('JSM (365 Tage)'!H217&gt;0,'JSM (365 Tage)'!H217," ")</f>
        <v xml:space="preserve"> </v>
      </c>
      <c r="C179" s="221" t="str">
        <f>IF('JSM (365 Tage)'!J217&gt;0,'JSM (365 Tage)'!J217," ")</f>
        <v xml:space="preserve"> </v>
      </c>
      <c r="D179" s="137" t="str">
        <f>IF('JSM (365 Tage)'!K217&gt;0,'JSM (365 Tage)'!K217," ")</f>
        <v xml:space="preserve"> </v>
      </c>
      <c r="E179" s="140" t="str">
        <f>IF('JSM (365 Tage)'!M217&gt;0,'JSM (365 Tage)'!M217," ")</f>
        <v xml:space="preserve"> </v>
      </c>
      <c r="F179" s="222" t="str">
        <f>IF('JSM (365 Tage)'!$H$14&gt;0,'JSM (365 Tage)'!$H$14*86.4," ")</f>
        <v xml:space="preserve"> </v>
      </c>
    </row>
    <row r="180" spans="1:6">
      <c r="A180" s="223" t="s">
        <v>651</v>
      </c>
      <c r="B180" s="220" t="str">
        <f>IF('JSM (365 Tage)'!H218&gt;0,'JSM (365 Tage)'!H218," ")</f>
        <v xml:space="preserve"> </v>
      </c>
      <c r="C180" s="221" t="str">
        <f>IF('JSM (365 Tage)'!J218&gt;0,'JSM (365 Tage)'!J218," ")</f>
        <v xml:space="preserve"> </v>
      </c>
      <c r="D180" s="137" t="str">
        <f>IF('JSM (365 Tage)'!K218&gt;0,'JSM (365 Tage)'!K218," ")</f>
        <v xml:space="preserve"> </v>
      </c>
      <c r="E180" s="140" t="str">
        <f>IF('JSM (365 Tage)'!M218&gt;0,'JSM (365 Tage)'!M218," ")</f>
        <v xml:space="preserve"> </v>
      </c>
      <c r="F180" s="222" t="str">
        <f>IF('JSM (365 Tage)'!$H$14&gt;0,'JSM (365 Tage)'!$H$14*86.4," ")</f>
        <v xml:space="preserve"> </v>
      </c>
    </row>
    <row r="181" spans="1:6">
      <c r="A181" s="223" t="s">
        <v>652</v>
      </c>
      <c r="B181" s="220" t="str">
        <f>IF('JSM (365 Tage)'!H219&gt;0,'JSM (365 Tage)'!H219," ")</f>
        <v xml:space="preserve"> </v>
      </c>
      <c r="C181" s="221" t="str">
        <f>IF('JSM (365 Tage)'!J219&gt;0,'JSM (365 Tage)'!J219," ")</f>
        <v xml:space="preserve"> </v>
      </c>
      <c r="D181" s="137" t="str">
        <f>IF('JSM (365 Tage)'!K219&gt;0,'JSM (365 Tage)'!K219," ")</f>
        <v xml:space="preserve"> </v>
      </c>
      <c r="E181" s="140" t="str">
        <f>IF('JSM (365 Tage)'!M219&gt;0,'JSM (365 Tage)'!M219," ")</f>
        <v xml:space="preserve"> </v>
      </c>
      <c r="F181" s="222" t="str">
        <f>IF('JSM (365 Tage)'!$H$14&gt;0,'JSM (365 Tage)'!$H$14*86.4," ")</f>
        <v xml:space="preserve"> </v>
      </c>
    </row>
    <row r="182" spans="1:6">
      <c r="A182" s="223" t="s">
        <v>653</v>
      </c>
      <c r="B182" s="220" t="str">
        <f>IF('JSM (365 Tage)'!H220&gt;0,'JSM (365 Tage)'!H220," ")</f>
        <v xml:space="preserve"> </v>
      </c>
      <c r="C182" s="221" t="str">
        <f>IF('JSM (365 Tage)'!J220&gt;0,'JSM (365 Tage)'!J220," ")</f>
        <v xml:space="preserve"> </v>
      </c>
      <c r="D182" s="137" t="str">
        <f>IF('JSM (365 Tage)'!K220&gt;0,'JSM (365 Tage)'!K220," ")</f>
        <v xml:space="preserve"> </v>
      </c>
      <c r="E182" s="140" t="str">
        <f>IF('JSM (365 Tage)'!M220&gt;0,'JSM (365 Tage)'!M220," ")</f>
        <v xml:space="preserve"> </v>
      </c>
      <c r="F182" s="222" t="str">
        <f>IF('JSM (365 Tage)'!$H$14&gt;0,'JSM (365 Tage)'!$H$14*86.4," ")</f>
        <v xml:space="preserve"> </v>
      </c>
    </row>
    <row r="183" spans="1:6">
      <c r="A183" s="223" t="s">
        <v>654</v>
      </c>
      <c r="B183" s="220" t="str">
        <f>IF('JSM (365 Tage)'!H221&gt;0,'JSM (365 Tage)'!H221," ")</f>
        <v xml:space="preserve"> </v>
      </c>
      <c r="C183" s="221" t="str">
        <f>IF('JSM (365 Tage)'!J221&gt;0,'JSM (365 Tage)'!J221," ")</f>
        <v xml:space="preserve"> </v>
      </c>
      <c r="D183" s="137" t="str">
        <f>IF('JSM (365 Tage)'!K221&gt;0,'JSM (365 Tage)'!K221," ")</f>
        <v xml:space="preserve"> </v>
      </c>
      <c r="E183" s="140" t="str">
        <f>IF('JSM (365 Tage)'!M221&gt;0,'JSM (365 Tage)'!M221," ")</f>
        <v xml:space="preserve"> </v>
      </c>
      <c r="F183" s="222" t="str">
        <f>IF('JSM (365 Tage)'!$H$14&gt;0,'JSM (365 Tage)'!$H$14*86.4," ")</f>
        <v xml:space="preserve"> </v>
      </c>
    </row>
    <row r="184" spans="1:6">
      <c r="A184" s="223" t="s">
        <v>655</v>
      </c>
      <c r="B184" s="220" t="str">
        <f>IF('JSM (365 Tage)'!H222&gt;0,'JSM (365 Tage)'!H222," ")</f>
        <v xml:space="preserve"> </v>
      </c>
      <c r="C184" s="221" t="str">
        <f>IF('JSM (365 Tage)'!J222&gt;0,'JSM (365 Tage)'!J222," ")</f>
        <v xml:space="preserve"> </v>
      </c>
      <c r="D184" s="137" t="str">
        <f>IF('JSM (365 Tage)'!K222&gt;0,'JSM (365 Tage)'!K222," ")</f>
        <v xml:space="preserve"> </v>
      </c>
      <c r="E184" s="140" t="str">
        <f>IF('JSM (365 Tage)'!M222&gt;0,'JSM (365 Tage)'!M222," ")</f>
        <v xml:space="preserve"> </v>
      </c>
      <c r="F184" s="222" t="str">
        <f>IF('JSM (365 Tage)'!$H$14&gt;0,'JSM (365 Tage)'!$H$14*86.4," ")</f>
        <v xml:space="preserve"> </v>
      </c>
    </row>
    <row r="185" spans="1:6">
      <c r="A185" s="223" t="s">
        <v>656</v>
      </c>
      <c r="B185" s="220" t="str">
        <f>IF('JSM (365 Tage)'!H223&gt;0,'JSM (365 Tage)'!H223," ")</f>
        <v xml:space="preserve"> </v>
      </c>
      <c r="C185" s="221" t="str">
        <f>IF('JSM (365 Tage)'!J223&gt;0,'JSM (365 Tage)'!J223," ")</f>
        <v xml:space="preserve"> </v>
      </c>
      <c r="D185" s="137" t="str">
        <f>IF('JSM (365 Tage)'!K223&gt;0,'JSM (365 Tage)'!K223," ")</f>
        <v xml:space="preserve"> </v>
      </c>
      <c r="E185" s="140" t="str">
        <f>IF('JSM (365 Tage)'!M223&gt;0,'JSM (365 Tage)'!M223," ")</f>
        <v xml:space="preserve"> </v>
      </c>
      <c r="F185" s="222" t="str">
        <f>IF('JSM (365 Tage)'!$H$14&gt;0,'JSM (365 Tage)'!$H$14*86.4," ")</f>
        <v xml:space="preserve"> </v>
      </c>
    </row>
    <row r="186" spans="1:6">
      <c r="A186" s="223" t="s">
        <v>657</v>
      </c>
      <c r="B186" s="220" t="str">
        <f>IF('JSM (365 Tage)'!H224&gt;0,'JSM (365 Tage)'!H224," ")</f>
        <v xml:space="preserve"> </v>
      </c>
      <c r="C186" s="221" t="str">
        <f>IF('JSM (365 Tage)'!J224&gt;0,'JSM (365 Tage)'!J224," ")</f>
        <v xml:space="preserve"> </v>
      </c>
      <c r="D186" s="137" t="str">
        <f>IF('JSM (365 Tage)'!K224&gt;0,'JSM (365 Tage)'!K224," ")</f>
        <v xml:space="preserve"> </v>
      </c>
      <c r="E186" s="140" t="str">
        <f>IF('JSM (365 Tage)'!M224&gt;0,'JSM (365 Tage)'!M224," ")</f>
        <v xml:space="preserve"> </v>
      </c>
      <c r="F186" s="222" t="str">
        <f>IF('JSM (365 Tage)'!$H$14&gt;0,'JSM (365 Tage)'!$H$14*86.4," ")</f>
        <v xml:space="preserve"> </v>
      </c>
    </row>
    <row r="187" spans="1:6">
      <c r="A187" s="223" t="s">
        <v>658</v>
      </c>
      <c r="B187" s="220" t="str">
        <f>IF('JSM (365 Tage)'!H225&gt;0,'JSM (365 Tage)'!H225," ")</f>
        <v xml:space="preserve"> </v>
      </c>
      <c r="C187" s="221" t="str">
        <f>IF('JSM (365 Tage)'!J225&gt;0,'JSM (365 Tage)'!J225," ")</f>
        <v xml:space="preserve"> </v>
      </c>
      <c r="D187" s="137" t="str">
        <f>IF('JSM (365 Tage)'!K225&gt;0,'JSM (365 Tage)'!K225," ")</f>
        <v xml:space="preserve"> </v>
      </c>
      <c r="E187" s="140" t="str">
        <f>IF('JSM (365 Tage)'!M225&gt;0,'JSM (365 Tage)'!M225," ")</f>
        <v xml:space="preserve"> </v>
      </c>
      <c r="F187" s="222" t="str">
        <f>IF('JSM (365 Tage)'!$H$14&gt;0,'JSM (365 Tage)'!$H$14*86.4," ")</f>
        <v xml:space="preserve"> </v>
      </c>
    </row>
    <row r="188" spans="1:6">
      <c r="A188" s="223" t="s">
        <v>659</v>
      </c>
      <c r="B188" s="220" t="str">
        <f>IF('JSM (365 Tage)'!H226&gt;0,'JSM (365 Tage)'!H226," ")</f>
        <v xml:space="preserve"> </v>
      </c>
      <c r="C188" s="221" t="str">
        <f>IF('JSM (365 Tage)'!J226&gt;0,'JSM (365 Tage)'!J226," ")</f>
        <v xml:space="preserve"> </v>
      </c>
      <c r="D188" s="137" t="str">
        <f>IF('JSM (365 Tage)'!K226&gt;0,'JSM (365 Tage)'!K226," ")</f>
        <v xml:space="preserve"> </v>
      </c>
      <c r="E188" s="140" t="str">
        <f>IF('JSM (365 Tage)'!M226&gt;0,'JSM (365 Tage)'!M226," ")</f>
        <v xml:space="preserve"> </v>
      </c>
      <c r="F188" s="222" t="str">
        <f>IF('JSM (365 Tage)'!$H$14&gt;0,'JSM (365 Tage)'!$H$14*86.4," ")</f>
        <v xml:space="preserve"> </v>
      </c>
    </row>
    <row r="189" spans="1:6">
      <c r="A189" s="223" t="s">
        <v>660</v>
      </c>
      <c r="B189" s="220" t="str">
        <f>IF('JSM (365 Tage)'!H227&gt;0,'JSM (365 Tage)'!H227," ")</f>
        <v xml:space="preserve"> </v>
      </c>
      <c r="C189" s="221" t="str">
        <f>IF('JSM (365 Tage)'!J227&gt;0,'JSM (365 Tage)'!J227," ")</f>
        <v xml:space="preserve"> </v>
      </c>
      <c r="D189" s="137" t="str">
        <f>IF('JSM (365 Tage)'!K227&gt;0,'JSM (365 Tage)'!K227," ")</f>
        <v xml:space="preserve"> </v>
      </c>
      <c r="E189" s="140" t="str">
        <f>IF('JSM (365 Tage)'!M227&gt;0,'JSM (365 Tage)'!M227," ")</f>
        <v xml:space="preserve"> </v>
      </c>
      <c r="F189" s="222" t="str">
        <f>IF('JSM (365 Tage)'!$H$14&gt;0,'JSM (365 Tage)'!$H$14*86.4," ")</f>
        <v xml:space="preserve"> </v>
      </c>
    </row>
    <row r="190" spans="1:6">
      <c r="A190" s="223" t="s">
        <v>661</v>
      </c>
      <c r="B190" s="220" t="str">
        <f>IF('JSM (365 Tage)'!H228&gt;0,'JSM (365 Tage)'!H228," ")</f>
        <v xml:space="preserve"> </v>
      </c>
      <c r="C190" s="221" t="str">
        <f>IF('JSM (365 Tage)'!J228&gt;0,'JSM (365 Tage)'!J228," ")</f>
        <v xml:space="preserve"> </v>
      </c>
      <c r="D190" s="137" t="str">
        <f>IF('JSM (365 Tage)'!K228&gt;0,'JSM (365 Tage)'!K228," ")</f>
        <v xml:space="preserve"> </v>
      </c>
      <c r="E190" s="140" t="str">
        <f>IF('JSM (365 Tage)'!M228&gt;0,'JSM (365 Tage)'!M228," ")</f>
        <v xml:space="preserve"> </v>
      </c>
      <c r="F190" s="222" t="str">
        <f>IF('JSM (365 Tage)'!$H$14&gt;0,'JSM (365 Tage)'!$H$14*86.4," ")</f>
        <v xml:space="preserve"> </v>
      </c>
    </row>
    <row r="191" spans="1:6">
      <c r="A191" s="223" t="s">
        <v>662</v>
      </c>
      <c r="B191" s="220" t="str">
        <f>IF('JSM (365 Tage)'!H229&gt;0,'JSM (365 Tage)'!H229," ")</f>
        <v xml:space="preserve"> </v>
      </c>
      <c r="C191" s="221" t="str">
        <f>IF('JSM (365 Tage)'!J229&gt;0,'JSM (365 Tage)'!J229," ")</f>
        <v xml:space="preserve"> </v>
      </c>
      <c r="D191" s="137" t="str">
        <f>IF('JSM (365 Tage)'!K229&gt;0,'JSM (365 Tage)'!K229," ")</f>
        <v xml:space="preserve"> </v>
      </c>
      <c r="E191" s="140" t="str">
        <f>IF('JSM (365 Tage)'!M229&gt;0,'JSM (365 Tage)'!M229," ")</f>
        <v xml:space="preserve"> </v>
      </c>
      <c r="F191" s="222" t="str">
        <f>IF('JSM (365 Tage)'!$H$14&gt;0,'JSM (365 Tage)'!$H$14*86.4," ")</f>
        <v xml:space="preserve"> </v>
      </c>
    </row>
    <row r="192" spans="1:6">
      <c r="A192" s="223" t="s">
        <v>663</v>
      </c>
      <c r="B192" s="220" t="str">
        <f>IF('JSM (365 Tage)'!H230&gt;0,'JSM (365 Tage)'!H230," ")</f>
        <v xml:space="preserve"> </v>
      </c>
      <c r="C192" s="221" t="str">
        <f>IF('JSM (365 Tage)'!J230&gt;0,'JSM (365 Tage)'!J230," ")</f>
        <v xml:space="preserve"> </v>
      </c>
      <c r="D192" s="137" t="str">
        <f>IF('JSM (365 Tage)'!K230&gt;0,'JSM (365 Tage)'!K230," ")</f>
        <v xml:space="preserve"> </v>
      </c>
      <c r="E192" s="140" t="str">
        <f>IF('JSM (365 Tage)'!M230&gt;0,'JSM (365 Tage)'!M230," ")</f>
        <v xml:space="preserve"> </v>
      </c>
      <c r="F192" s="222" t="str">
        <f>IF('JSM (365 Tage)'!$H$14&gt;0,'JSM (365 Tage)'!$H$14*86.4," ")</f>
        <v xml:space="preserve"> </v>
      </c>
    </row>
    <row r="193" spans="1:6">
      <c r="A193" s="223" t="s">
        <v>664</v>
      </c>
      <c r="B193" s="220" t="str">
        <f>IF('JSM (365 Tage)'!H231&gt;0,'JSM (365 Tage)'!H231," ")</f>
        <v xml:space="preserve"> </v>
      </c>
      <c r="C193" s="221" t="str">
        <f>IF('JSM (365 Tage)'!J231&gt;0,'JSM (365 Tage)'!J231," ")</f>
        <v xml:space="preserve"> </v>
      </c>
      <c r="D193" s="137" t="str">
        <f>IF('JSM (365 Tage)'!K231&gt;0,'JSM (365 Tage)'!K231," ")</f>
        <v xml:space="preserve"> </v>
      </c>
      <c r="E193" s="140" t="str">
        <f>IF('JSM (365 Tage)'!M231&gt;0,'JSM (365 Tage)'!M231," ")</f>
        <v xml:space="preserve"> </v>
      </c>
      <c r="F193" s="222" t="str">
        <f>IF('JSM (365 Tage)'!$H$14&gt;0,'JSM (365 Tage)'!$H$14*86.4," ")</f>
        <v xml:space="preserve"> </v>
      </c>
    </row>
    <row r="194" spans="1:6">
      <c r="A194" s="223" t="s">
        <v>665</v>
      </c>
      <c r="B194" s="220" t="str">
        <f>IF('JSM (365 Tage)'!H232&gt;0,'JSM (365 Tage)'!H232," ")</f>
        <v xml:space="preserve"> </v>
      </c>
      <c r="C194" s="221" t="str">
        <f>IF('JSM (365 Tage)'!J232&gt;0,'JSM (365 Tage)'!J232," ")</f>
        <v xml:space="preserve"> </v>
      </c>
      <c r="D194" s="137" t="str">
        <f>IF('JSM (365 Tage)'!K232&gt;0,'JSM (365 Tage)'!K232," ")</f>
        <v xml:space="preserve"> </v>
      </c>
      <c r="E194" s="140" t="str">
        <f>IF('JSM (365 Tage)'!M232&gt;0,'JSM (365 Tage)'!M232," ")</f>
        <v xml:space="preserve"> </v>
      </c>
      <c r="F194" s="222" t="str">
        <f>IF('JSM (365 Tage)'!$H$14&gt;0,'JSM (365 Tage)'!$H$14*86.4," ")</f>
        <v xml:space="preserve"> </v>
      </c>
    </row>
    <row r="195" spans="1:6">
      <c r="A195" s="223" t="s">
        <v>666</v>
      </c>
      <c r="B195" s="220" t="str">
        <f>IF('JSM (365 Tage)'!H233&gt;0,'JSM (365 Tage)'!H233," ")</f>
        <v xml:space="preserve"> </v>
      </c>
      <c r="C195" s="221" t="str">
        <f>IF('JSM (365 Tage)'!J233&gt;0,'JSM (365 Tage)'!J233," ")</f>
        <v xml:space="preserve"> </v>
      </c>
      <c r="D195" s="137" t="str">
        <f>IF('JSM (365 Tage)'!K233&gt;0,'JSM (365 Tage)'!K233," ")</f>
        <v xml:space="preserve"> </v>
      </c>
      <c r="E195" s="140" t="str">
        <f>IF('JSM (365 Tage)'!M233&gt;0,'JSM (365 Tage)'!M233," ")</f>
        <v xml:space="preserve"> </v>
      </c>
      <c r="F195" s="222" t="str">
        <f>IF('JSM (365 Tage)'!$H$14&gt;0,'JSM (365 Tage)'!$H$14*86.4," ")</f>
        <v xml:space="preserve"> </v>
      </c>
    </row>
    <row r="196" spans="1:6">
      <c r="A196" s="223" t="s">
        <v>667</v>
      </c>
      <c r="B196" s="220" t="str">
        <f>IF('JSM (365 Tage)'!H234&gt;0,'JSM (365 Tage)'!H234," ")</f>
        <v xml:space="preserve"> </v>
      </c>
      <c r="C196" s="221" t="str">
        <f>IF('JSM (365 Tage)'!J234&gt;0,'JSM (365 Tage)'!J234," ")</f>
        <v xml:space="preserve"> </v>
      </c>
      <c r="D196" s="137" t="str">
        <f>IF('JSM (365 Tage)'!K234&gt;0,'JSM (365 Tage)'!K234," ")</f>
        <v xml:space="preserve"> </v>
      </c>
      <c r="E196" s="140" t="str">
        <f>IF('JSM (365 Tage)'!M234&gt;0,'JSM (365 Tage)'!M234," ")</f>
        <v xml:space="preserve"> </v>
      </c>
      <c r="F196" s="222" t="str">
        <f>IF('JSM (365 Tage)'!$H$14&gt;0,'JSM (365 Tage)'!$H$14*86.4," ")</f>
        <v xml:space="preserve"> </v>
      </c>
    </row>
    <row r="197" spans="1:6">
      <c r="A197" s="223" t="s">
        <v>668</v>
      </c>
      <c r="B197" s="220" t="str">
        <f>IF('JSM (365 Tage)'!H235&gt;0,'JSM (365 Tage)'!H235," ")</f>
        <v xml:space="preserve"> </v>
      </c>
      <c r="C197" s="221" t="str">
        <f>IF('JSM (365 Tage)'!J235&gt;0,'JSM (365 Tage)'!J235," ")</f>
        <v xml:space="preserve"> </v>
      </c>
      <c r="D197" s="137" t="str">
        <f>IF('JSM (365 Tage)'!K235&gt;0,'JSM (365 Tage)'!K235," ")</f>
        <v xml:space="preserve"> </v>
      </c>
      <c r="E197" s="140" t="str">
        <f>IF('JSM (365 Tage)'!M235&gt;0,'JSM (365 Tage)'!M235," ")</f>
        <v xml:space="preserve"> </v>
      </c>
      <c r="F197" s="222" t="str">
        <f>IF('JSM (365 Tage)'!$H$14&gt;0,'JSM (365 Tage)'!$H$14*86.4," ")</f>
        <v xml:space="preserve"> </v>
      </c>
    </row>
    <row r="198" spans="1:6">
      <c r="A198" s="223" t="s">
        <v>669</v>
      </c>
      <c r="B198" s="220" t="str">
        <f>IF('JSM (365 Tage)'!H236&gt;0,'JSM (365 Tage)'!H236," ")</f>
        <v xml:space="preserve"> </v>
      </c>
      <c r="C198" s="221" t="str">
        <f>IF('JSM (365 Tage)'!J236&gt;0,'JSM (365 Tage)'!J236," ")</f>
        <v xml:space="preserve"> </v>
      </c>
      <c r="D198" s="137" t="str">
        <f>IF('JSM (365 Tage)'!K236&gt;0,'JSM (365 Tage)'!K236," ")</f>
        <v xml:space="preserve"> </v>
      </c>
      <c r="E198" s="140" t="str">
        <f>IF('JSM (365 Tage)'!M236&gt;0,'JSM (365 Tage)'!M236," ")</f>
        <v xml:space="preserve"> </v>
      </c>
      <c r="F198" s="222" t="str">
        <f>IF('JSM (365 Tage)'!$H$14&gt;0,'JSM (365 Tage)'!$H$14*86.4," ")</f>
        <v xml:space="preserve"> </v>
      </c>
    </row>
    <row r="199" spans="1:6">
      <c r="A199" s="223" t="s">
        <v>670</v>
      </c>
      <c r="B199" s="220" t="str">
        <f>IF('JSM (365 Tage)'!H237&gt;0,'JSM (365 Tage)'!H237," ")</f>
        <v xml:space="preserve"> </v>
      </c>
      <c r="C199" s="221" t="str">
        <f>IF('JSM (365 Tage)'!J237&gt;0,'JSM (365 Tage)'!J237," ")</f>
        <v xml:space="preserve"> </v>
      </c>
      <c r="D199" s="137" t="str">
        <f>IF('JSM (365 Tage)'!K237&gt;0,'JSM (365 Tage)'!K237," ")</f>
        <v xml:space="preserve"> </v>
      </c>
      <c r="E199" s="140" t="str">
        <f>IF('JSM (365 Tage)'!M237&gt;0,'JSM (365 Tage)'!M237," ")</f>
        <v xml:space="preserve"> </v>
      </c>
      <c r="F199" s="222" t="str">
        <f>IF('JSM (365 Tage)'!$H$14&gt;0,'JSM (365 Tage)'!$H$14*86.4," ")</f>
        <v xml:space="preserve"> </v>
      </c>
    </row>
    <row r="200" spans="1:6">
      <c r="A200" s="223" t="s">
        <v>671</v>
      </c>
      <c r="B200" s="220" t="str">
        <f>IF('JSM (365 Tage)'!H238&gt;0,'JSM (365 Tage)'!H238," ")</f>
        <v xml:space="preserve"> </v>
      </c>
      <c r="C200" s="221" t="str">
        <f>IF('JSM (365 Tage)'!J238&gt;0,'JSM (365 Tage)'!J238," ")</f>
        <v xml:space="preserve"> </v>
      </c>
      <c r="D200" s="137" t="str">
        <f>IF('JSM (365 Tage)'!K238&gt;0,'JSM (365 Tage)'!K238," ")</f>
        <v xml:space="preserve"> </v>
      </c>
      <c r="E200" s="140" t="str">
        <f>IF('JSM (365 Tage)'!M238&gt;0,'JSM (365 Tage)'!M238," ")</f>
        <v xml:space="preserve"> </v>
      </c>
      <c r="F200" s="222" t="str">
        <f>IF('JSM (365 Tage)'!$H$14&gt;0,'JSM (365 Tage)'!$H$14*86.4," ")</f>
        <v xml:space="preserve"> </v>
      </c>
    </row>
    <row r="201" spans="1:6">
      <c r="A201" s="223" t="s">
        <v>672</v>
      </c>
      <c r="B201" s="220" t="str">
        <f>IF('JSM (365 Tage)'!H239&gt;0,'JSM (365 Tage)'!H239," ")</f>
        <v xml:space="preserve"> </v>
      </c>
      <c r="C201" s="221" t="str">
        <f>IF('JSM (365 Tage)'!J239&gt;0,'JSM (365 Tage)'!J239," ")</f>
        <v xml:space="preserve"> </v>
      </c>
      <c r="D201" s="137" t="str">
        <f>IF('JSM (365 Tage)'!K239&gt;0,'JSM (365 Tage)'!K239," ")</f>
        <v xml:space="preserve"> </v>
      </c>
      <c r="E201" s="140" t="str">
        <f>IF('JSM (365 Tage)'!M239&gt;0,'JSM (365 Tage)'!M239," ")</f>
        <v xml:space="preserve"> </v>
      </c>
      <c r="F201" s="222" t="str">
        <f>IF('JSM (365 Tage)'!$H$14&gt;0,'JSM (365 Tage)'!$H$14*86.4," ")</f>
        <v xml:space="preserve"> </v>
      </c>
    </row>
    <row r="202" spans="1:6">
      <c r="A202" s="223" t="s">
        <v>673</v>
      </c>
      <c r="B202" s="220" t="str">
        <f>IF('JSM (365 Tage)'!H240&gt;0,'JSM (365 Tage)'!H240," ")</f>
        <v xml:space="preserve"> </v>
      </c>
      <c r="C202" s="221" t="str">
        <f>IF('JSM (365 Tage)'!J240&gt;0,'JSM (365 Tage)'!J240," ")</f>
        <v xml:space="preserve"> </v>
      </c>
      <c r="D202" s="137" t="str">
        <f>IF('JSM (365 Tage)'!K240&gt;0,'JSM (365 Tage)'!K240," ")</f>
        <v xml:space="preserve"> </v>
      </c>
      <c r="E202" s="140" t="str">
        <f>IF('JSM (365 Tage)'!M240&gt;0,'JSM (365 Tage)'!M240," ")</f>
        <v xml:space="preserve"> </v>
      </c>
      <c r="F202" s="222" t="str">
        <f>IF('JSM (365 Tage)'!$H$14&gt;0,'JSM (365 Tage)'!$H$14*86.4," ")</f>
        <v xml:space="preserve"> </v>
      </c>
    </row>
    <row r="203" spans="1:6">
      <c r="A203" s="223" t="s">
        <v>674</v>
      </c>
      <c r="B203" s="220" t="str">
        <f>IF('JSM (365 Tage)'!H241&gt;0,'JSM (365 Tage)'!H241," ")</f>
        <v xml:space="preserve"> </v>
      </c>
      <c r="C203" s="221" t="str">
        <f>IF('JSM (365 Tage)'!J241&gt;0,'JSM (365 Tage)'!J241," ")</f>
        <v xml:space="preserve"> </v>
      </c>
      <c r="D203" s="137" t="str">
        <f>IF('JSM (365 Tage)'!K241&gt;0,'JSM (365 Tage)'!K241," ")</f>
        <v xml:space="preserve"> </v>
      </c>
      <c r="E203" s="140" t="str">
        <f>IF('JSM (365 Tage)'!M241&gt;0,'JSM (365 Tage)'!M241," ")</f>
        <v xml:space="preserve"> </v>
      </c>
      <c r="F203" s="222" t="str">
        <f>IF('JSM (365 Tage)'!$H$14&gt;0,'JSM (365 Tage)'!$H$14*86.4," ")</f>
        <v xml:space="preserve"> </v>
      </c>
    </row>
    <row r="204" spans="1:6">
      <c r="A204" s="223" t="s">
        <v>675</v>
      </c>
      <c r="B204" s="220" t="str">
        <f>IF('JSM (365 Tage)'!H242&gt;0,'JSM (365 Tage)'!H242," ")</f>
        <v xml:space="preserve"> </v>
      </c>
      <c r="C204" s="221" t="str">
        <f>IF('JSM (365 Tage)'!J242&gt;0,'JSM (365 Tage)'!J242," ")</f>
        <v xml:space="preserve"> </v>
      </c>
      <c r="D204" s="137" t="str">
        <f>IF('JSM (365 Tage)'!K242&gt;0,'JSM (365 Tage)'!K242," ")</f>
        <v xml:space="preserve"> </v>
      </c>
      <c r="E204" s="140" t="str">
        <f>IF('JSM (365 Tage)'!M242&gt;0,'JSM (365 Tage)'!M242," ")</f>
        <v xml:space="preserve"> </v>
      </c>
      <c r="F204" s="222" t="str">
        <f>IF('JSM (365 Tage)'!$H$14&gt;0,'JSM (365 Tage)'!$H$14*86.4," ")</f>
        <v xml:space="preserve"> </v>
      </c>
    </row>
    <row r="205" spans="1:6">
      <c r="A205" s="223" t="s">
        <v>676</v>
      </c>
      <c r="B205" s="220" t="str">
        <f>IF('JSM (365 Tage)'!H243&gt;0,'JSM (365 Tage)'!H243," ")</f>
        <v xml:space="preserve"> </v>
      </c>
      <c r="C205" s="221" t="str">
        <f>IF('JSM (365 Tage)'!J243&gt;0,'JSM (365 Tage)'!J243," ")</f>
        <v xml:space="preserve"> </v>
      </c>
      <c r="D205" s="137" t="str">
        <f>IF('JSM (365 Tage)'!K243&gt;0,'JSM (365 Tage)'!K243," ")</f>
        <v xml:space="preserve"> </v>
      </c>
      <c r="E205" s="140" t="str">
        <f>IF('JSM (365 Tage)'!M243&gt;0,'JSM (365 Tage)'!M243," ")</f>
        <v xml:space="preserve"> </v>
      </c>
      <c r="F205" s="222" t="str">
        <f>IF('JSM (365 Tage)'!$H$14&gt;0,'JSM (365 Tage)'!$H$14*86.4," ")</f>
        <v xml:space="preserve"> </v>
      </c>
    </row>
    <row r="206" spans="1:6">
      <c r="A206" s="223" t="s">
        <v>677</v>
      </c>
      <c r="B206" s="220" t="str">
        <f>IF('JSM (365 Tage)'!H244&gt;0,'JSM (365 Tage)'!H244," ")</f>
        <v xml:space="preserve"> </v>
      </c>
      <c r="C206" s="221" t="str">
        <f>IF('JSM (365 Tage)'!J244&gt;0,'JSM (365 Tage)'!J244," ")</f>
        <v xml:space="preserve"> </v>
      </c>
      <c r="D206" s="137" t="str">
        <f>IF('JSM (365 Tage)'!K244&gt;0,'JSM (365 Tage)'!K244," ")</f>
        <v xml:space="preserve"> </v>
      </c>
      <c r="E206" s="140" t="str">
        <f>IF('JSM (365 Tage)'!M244&gt;0,'JSM (365 Tage)'!M244," ")</f>
        <v xml:space="preserve"> </v>
      </c>
      <c r="F206" s="222" t="str">
        <f>IF('JSM (365 Tage)'!$H$14&gt;0,'JSM (365 Tage)'!$H$14*86.4," ")</f>
        <v xml:space="preserve"> </v>
      </c>
    </row>
    <row r="207" spans="1:6">
      <c r="A207" s="223" t="s">
        <v>678</v>
      </c>
      <c r="B207" s="220" t="str">
        <f>IF('JSM (365 Tage)'!H245&gt;0,'JSM (365 Tage)'!H245," ")</f>
        <v xml:space="preserve"> </v>
      </c>
      <c r="C207" s="221" t="str">
        <f>IF('JSM (365 Tage)'!J245&gt;0,'JSM (365 Tage)'!J245," ")</f>
        <v xml:space="preserve"> </v>
      </c>
      <c r="D207" s="137" t="str">
        <f>IF('JSM (365 Tage)'!K245&gt;0,'JSM (365 Tage)'!K245," ")</f>
        <v xml:space="preserve"> </v>
      </c>
      <c r="E207" s="140" t="str">
        <f>IF('JSM (365 Tage)'!M245&gt;0,'JSM (365 Tage)'!M245," ")</f>
        <v xml:space="preserve"> </v>
      </c>
      <c r="F207" s="222" t="str">
        <f>IF('JSM (365 Tage)'!$H$14&gt;0,'JSM (365 Tage)'!$H$14*86.4," ")</f>
        <v xml:space="preserve"> </v>
      </c>
    </row>
    <row r="208" spans="1:6">
      <c r="A208" s="223" t="s">
        <v>679</v>
      </c>
      <c r="B208" s="220" t="str">
        <f>IF('JSM (365 Tage)'!H246&gt;0,'JSM (365 Tage)'!H246," ")</f>
        <v xml:space="preserve"> </v>
      </c>
      <c r="C208" s="221" t="str">
        <f>IF('JSM (365 Tage)'!J246&gt;0,'JSM (365 Tage)'!J246," ")</f>
        <v xml:space="preserve"> </v>
      </c>
      <c r="D208" s="137" t="str">
        <f>IF('JSM (365 Tage)'!K246&gt;0,'JSM (365 Tage)'!K246," ")</f>
        <v xml:space="preserve"> </v>
      </c>
      <c r="E208" s="140" t="str">
        <f>IF('JSM (365 Tage)'!M246&gt;0,'JSM (365 Tage)'!M246," ")</f>
        <v xml:space="preserve"> </v>
      </c>
      <c r="F208" s="222" t="str">
        <f>IF('JSM (365 Tage)'!$H$14&gt;0,'JSM (365 Tage)'!$H$14*86.4," ")</f>
        <v xml:space="preserve"> </v>
      </c>
    </row>
    <row r="209" spans="1:6">
      <c r="A209" s="223" t="s">
        <v>680</v>
      </c>
      <c r="B209" s="220" t="str">
        <f>IF('JSM (365 Tage)'!H247&gt;0,'JSM (365 Tage)'!H247," ")</f>
        <v xml:space="preserve"> </v>
      </c>
      <c r="C209" s="221" t="str">
        <f>IF('JSM (365 Tage)'!J247&gt;0,'JSM (365 Tage)'!J247," ")</f>
        <v xml:space="preserve"> </v>
      </c>
      <c r="D209" s="137" t="str">
        <f>IF('JSM (365 Tage)'!K247&gt;0,'JSM (365 Tage)'!K247," ")</f>
        <v xml:space="preserve"> </v>
      </c>
      <c r="E209" s="140" t="str">
        <f>IF('JSM (365 Tage)'!M247&gt;0,'JSM (365 Tage)'!M247," ")</f>
        <v xml:space="preserve"> </v>
      </c>
      <c r="F209" s="222" t="str">
        <f>IF('JSM (365 Tage)'!$H$14&gt;0,'JSM (365 Tage)'!$H$14*86.4," ")</f>
        <v xml:space="preserve"> </v>
      </c>
    </row>
    <row r="210" spans="1:6">
      <c r="A210" s="223" t="s">
        <v>681</v>
      </c>
      <c r="B210" s="220" t="str">
        <f>IF('JSM (365 Tage)'!H248&gt;0,'JSM (365 Tage)'!H248," ")</f>
        <v xml:space="preserve"> </v>
      </c>
      <c r="C210" s="221" t="str">
        <f>IF('JSM (365 Tage)'!J248&gt;0,'JSM (365 Tage)'!J248," ")</f>
        <v xml:space="preserve"> </v>
      </c>
      <c r="D210" s="137" t="str">
        <f>IF('JSM (365 Tage)'!K248&gt;0,'JSM (365 Tage)'!K248," ")</f>
        <v xml:space="preserve"> </v>
      </c>
      <c r="E210" s="140" t="str">
        <f>IF('JSM (365 Tage)'!M248&gt;0,'JSM (365 Tage)'!M248," ")</f>
        <v xml:space="preserve"> </v>
      </c>
      <c r="F210" s="222" t="str">
        <f>IF('JSM (365 Tage)'!$H$14&gt;0,'JSM (365 Tage)'!$H$14*86.4," ")</f>
        <v xml:space="preserve"> </v>
      </c>
    </row>
    <row r="211" spans="1:6">
      <c r="A211" s="223" t="s">
        <v>682</v>
      </c>
      <c r="B211" s="220" t="str">
        <f>IF('JSM (365 Tage)'!H249&gt;0,'JSM (365 Tage)'!H249," ")</f>
        <v xml:space="preserve"> </v>
      </c>
      <c r="C211" s="221" t="str">
        <f>IF('JSM (365 Tage)'!J249&gt;0,'JSM (365 Tage)'!J249," ")</f>
        <v xml:space="preserve"> </v>
      </c>
      <c r="D211" s="137" t="str">
        <f>IF('JSM (365 Tage)'!K249&gt;0,'JSM (365 Tage)'!K249," ")</f>
        <v xml:space="preserve"> </v>
      </c>
      <c r="E211" s="140" t="str">
        <f>IF('JSM (365 Tage)'!M249&gt;0,'JSM (365 Tage)'!M249," ")</f>
        <v xml:space="preserve"> </v>
      </c>
      <c r="F211" s="222" t="str">
        <f>IF('JSM (365 Tage)'!$H$14&gt;0,'JSM (365 Tage)'!$H$14*86.4," ")</f>
        <v xml:space="preserve"> </v>
      </c>
    </row>
    <row r="212" spans="1:6">
      <c r="A212" s="223" t="s">
        <v>683</v>
      </c>
      <c r="B212" s="220" t="str">
        <f>IF('JSM (365 Tage)'!H250&gt;0,'JSM (365 Tage)'!H250," ")</f>
        <v xml:space="preserve"> </v>
      </c>
      <c r="C212" s="221" t="str">
        <f>IF('JSM (365 Tage)'!J250&gt;0,'JSM (365 Tage)'!J250," ")</f>
        <v xml:space="preserve"> </v>
      </c>
      <c r="D212" s="137" t="str">
        <f>IF('JSM (365 Tage)'!K250&gt;0,'JSM (365 Tage)'!K250," ")</f>
        <v xml:space="preserve"> </v>
      </c>
      <c r="E212" s="140" t="str">
        <f>IF('JSM (365 Tage)'!M250&gt;0,'JSM (365 Tage)'!M250," ")</f>
        <v xml:space="preserve"> </v>
      </c>
      <c r="F212" s="222" t="str">
        <f>IF('JSM (365 Tage)'!$H$14&gt;0,'JSM (365 Tage)'!$H$14*86.4," ")</f>
        <v xml:space="preserve"> </v>
      </c>
    </row>
    <row r="213" spans="1:6">
      <c r="A213" s="223" t="s">
        <v>684</v>
      </c>
      <c r="B213" s="220" t="str">
        <f>IF('JSM (365 Tage)'!H251&gt;0,'JSM (365 Tage)'!H251," ")</f>
        <v xml:space="preserve"> </v>
      </c>
      <c r="C213" s="221" t="str">
        <f>IF('JSM (365 Tage)'!J251&gt;0,'JSM (365 Tage)'!J251," ")</f>
        <v xml:space="preserve"> </v>
      </c>
      <c r="D213" s="137" t="str">
        <f>IF('JSM (365 Tage)'!K251&gt;0,'JSM (365 Tage)'!K251," ")</f>
        <v xml:space="preserve"> </v>
      </c>
      <c r="E213" s="140" t="str">
        <f>IF('JSM (365 Tage)'!M251&gt;0,'JSM (365 Tage)'!M251," ")</f>
        <v xml:space="preserve"> </v>
      </c>
      <c r="F213" s="222" t="str">
        <f>IF('JSM (365 Tage)'!$H$14&gt;0,'JSM (365 Tage)'!$H$14*86.4," ")</f>
        <v xml:space="preserve"> </v>
      </c>
    </row>
    <row r="214" spans="1:6">
      <c r="A214" s="223" t="s">
        <v>685</v>
      </c>
      <c r="B214" s="220" t="str">
        <f>IF('JSM (365 Tage)'!H252&gt;0,'JSM (365 Tage)'!H252," ")</f>
        <v xml:space="preserve"> </v>
      </c>
      <c r="C214" s="221" t="str">
        <f>IF('JSM (365 Tage)'!J252&gt;0,'JSM (365 Tage)'!J252," ")</f>
        <v xml:space="preserve"> </v>
      </c>
      <c r="D214" s="137" t="str">
        <f>IF('JSM (365 Tage)'!K252&gt;0,'JSM (365 Tage)'!K252," ")</f>
        <v xml:space="preserve"> </v>
      </c>
      <c r="E214" s="140" t="str">
        <f>IF('JSM (365 Tage)'!M252&gt;0,'JSM (365 Tage)'!M252," ")</f>
        <v xml:space="preserve"> </v>
      </c>
      <c r="F214" s="222" t="str">
        <f>IF('JSM (365 Tage)'!$H$14&gt;0,'JSM (365 Tage)'!$H$14*86.4," ")</f>
        <v xml:space="preserve"> </v>
      </c>
    </row>
    <row r="215" spans="1:6">
      <c r="A215" s="223" t="s">
        <v>686</v>
      </c>
      <c r="B215" s="220" t="str">
        <f>IF('JSM (365 Tage)'!H253&gt;0,'JSM (365 Tage)'!H253," ")</f>
        <v xml:space="preserve"> </v>
      </c>
      <c r="C215" s="221" t="str">
        <f>IF('JSM (365 Tage)'!J253&gt;0,'JSM (365 Tage)'!J253," ")</f>
        <v xml:space="preserve"> </v>
      </c>
      <c r="D215" s="137" t="str">
        <f>IF('JSM (365 Tage)'!K253&gt;0,'JSM (365 Tage)'!K253," ")</f>
        <v xml:space="preserve"> </v>
      </c>
      <c r="E215" s="140" t="str">
        <f>IF('JSM (365 Tage)'!M253&gt;0,'JSM (365 Tage)'!M253," ")</f>
        <v xml:space="preserve"> </v>
      </c>
      <c r="F215" s="222" t="str">
        <f>IF('JSM (365 Tage)'!$H$14&gt;0,'JSM (365 Tage)'!$H$14*86.4," ")</f>
        <v xml:space="preserve"> </v>
      </c>
    </row>
    <row r="216" spans="1:6">
      <c r="A216" s="223" t="s">
        <v>687</v>
      </c>
      <c r="B216" s="220" t="str">
        <f>IF('JSM (365 Tage)'!H254&gt;0,'JSM (365 Tage)'!H254," ")</f>
        <v xml:space="preserve"> </v>
      </c>
      <c r="C216" s="221" t="str">
        <f>IF('JSM (365 Tage)'!J254&gt;0,'JSM (365 Tage)'!J254," ")</f>
        <v xml:space="preserve"> </v>
      </c>
      <c r="D216" s="137" t="str">
        <f>IF('JSM (365 Tage)'!K254&gt;0,'JSM (365 Tage)'!K254," ")</f>
        <v xml:space="preserve"> </v>
      </c>
      <c r="E216" s="140" t="str">
        <f>IF('JSM (365 Tage)'!M254&gt;0,'JSM (365 Tage)'!M254," ")</f>
        <v xml:space="preserve"> </v>
      </c>
      <c r="F216" s="222" t="str">
        <f>IF('JSM (365 Tage)'!$H$14&gt;0,'JSM (365 Tage)'!$H$14*86.4," ")</f>
        <v xml:space="preserve"> </v>
      </c>
    </row>
    <row r="217" spans="1:6">
      <c r="A217" s="223" t="s">
        <v>688</v>
      </c>
      <c r="B217" s="220" t="str">
        <f>IF('JSM (365 Tage)'!H255&gt;0,'JSM (365 Tage)'!H255," ")</f>
        <v xml:space="preserve"> </v>
      </c>
      <c r="C217" s="221" t="str">
        <f>IF('JSM (365 Tage)'!J255&gt;0,'JSM (365 Tage)'!J255," ")</f>
        <v xml:space="preserve"> </v>
      </c>
      <c r="D217" s="137" t="str">
        <f>IF('JSM (365 Tage)'!K255&gt;0,'JSM (365 Tage)'!K255," ")</f>
        <v xml:space="preserve"> </v>
      </c>
      <c r="E217" s="140" t="str">
        <f>IF('JSM (365 Tage)'!M255&gt;0,'JSM (365 Tage)'!M255," ")</f>
        <v xml:space="preserve"> </v>
      </c>
      <c r="F217" s="222" t="str">
        <f>IF('JSM (365 Tage)'!$H$14&gt;0,'JSM (365 Tage)'!$H$14*86.4," ")</f>
        <v xml:space="preserve"> </v>
      </c>
    </row>
    <row r="218" spans="1:6">
      <c r="A218" s="223" t="s">
        <v>689</v>
      </c>
      <c r="B218" s="220" t="str">
        <f>IF('JSM (365 Tage)'!H256&gt;0,'JSM (365 Tage)'!H256," ")</f>
        <v xml:space="preserve"> </v>
      </c>
      <c r="C218" s="221" t="str">
        <f>IF('JSM (365 Tage)'!J256&gt;0,'JSM (365 Tage)'!J256," ")</f>
        <v xml:space="preserve"> </v>
      </c>
      <c r="D218" s="137" t="str">
        <f>IF('JSM (365 Tage)'!K256&gt;0,'JSM (365 Tage)'!K256," ")</f>
        <v xml:space="preserve"> </v>
      </c>
      <c r="E218" s="140" t="str">
        <f>IF('JSM (365 Tage)'!M256&gt;0,'JSM (365 Tage)'!M256," ")</f>
        <v xml:space="preserve"> </v>
      </c>
      <c r="F218" s="222" t="str">
        <f>IF('JSM (365 Tage)'!$H$14&gt;0,'JSM (365 Tage)'!$H$14*86.4," ")</f>
        <v xml:space="preserve"> </v>
      </c>
    </row>
    <row r="219" spans="1:6">
      <c r="A219" s="223" t="s">
        <v>690</v>
      </c>
      <c r="B219" s="220" t="str">
        <f>IF('JSM (365 Tage)'!H257&gt;0,'JSM (365 Tage)'!H257," ")</f>
        <v xml:space="preserve"> </v>
      </c>
      <c r="C219" s="221" t="str">
        <f>IF('JSM (365 Tage)'!J257&gt;0,'JSM (365 Tage)'!J257," ")</f>
        <v xml:space="preserve"> </v>
      </c>
      <c r="D219" s="137" t="str">
        <f>IF('JSM (365 Tage)'!K257&gt;0,'JSM (365 Tage)'!K257," ")</f>
        <v xml:space="preserve"> </v>
      </c>
      <c r="E219" s="140" t="str">
        <f>IF('JSM (365 Tage)'!M257&gt;0,'JSM (365 Tage)'!M257," ")</f>
        <v xml:space="preserve"> </v>
      </c>
      <c r="F219" s="222" t="str">
        <f>IF('JSM (365 Tage)'!$H$14&gt;0,'JSM (365 Tage)'!$H$14*86.4," ")</f>
        <v xml:space="preserve"> </v>
      </c>
    </row>
    <row r="220" spans="1:6">
      <c r="A220" s="223" t="s">
        <v>691</v>
      </c>
      <c r="B220" s="220" t="str">
        <f>IF('JSM (365 Tage)'!H258&gt;0,'JSM (365 Tage)'!H258," ")</f>
        <v xml:space="preserve"> </v>
      </c>
      <c r="C220" s="221" t="str">
        <f>IF('JSM (365 Tage)'!J258&gt;0,'JSM (365 Tage)'!J258," ")</f>
        <v xml:space="preserve"> </v>
      </c>
      <c r="D220" s="137" t="str">
        <f>IF('JSM (365 Tage)'!K258&gt;0,'JSM (365 Tage)'!K258," ")</f>
        <v xml:space="preserve"> </v>
      </c>
      <c r="E220" s="140" t="str">
        <f>IF('JSM (365 Tage)'!M258&gt;0,'JSM (365 Tage)'!M258," ")</f>
        <v xml:space="preserve"> </v>
      </c>
      <c r="F220" s="222" t="str">
        <f>IF('JSM (365 Tage)'!$H$14&gt;0,'JSM (365 Tage)'!$H$14*86.4," ")</f>
        <v xml:space="preserve"> </v>
      </c>
    </row>
    <row r="221" spans="1:6">
      <c r="A221" s="223" t="s">
        <v>692</v>
      </c>
      <c r="B221" s="220" t="str">
        <f>IF('JSM (365 Tage)'!H259&gt;0,'JSM (365 Tage)'!H259," ")</f>
        <v xml:space="preserve"> </v>
      </c>
      <c r="C221" s="221" t="str">
        <f>IF('JSM (365 Tage)'!J259&gt;0,'JSM (365 Tage)'!J259," ")</f>
        <v xml:space="preserve"> </v>
      </c>
      <c r="D221" s="137" t="str">
        <f>IF('JSM (365 Tage)'!K259&gt;0,'JSM (365 Tage)'!K259," ")</f>
        <v xml:space="preserve"> </v>
      </c>
      <c r="E221" s="140" t="str">
        <f>IF('JSM (365 Tage)'!M259&gt;0,'JSM (365 Tage)'!M259," ")</f>
        <v xml:space="preserve"> </v>
      </c>
      <c r="F221" s="222" t="str">
        <f>IF('JSM (365 Tage)'!$H$14&gt;0,'JSM (365 Tage)'!$H$14*86.4," ")</f>
        <v xml:space="preserve"> </v>
      </c>
    </row>
    <row r="222" spans="1:6">
      <c r="A222" s="223" t="s">
        <v>693</v>
      </c>
      <c r="B222" s="220" t="str">
        <f>IF('JSM (365 Tage)'!H260&gt;0,'JSM (365 Tage)'!H260," ")</f>
        <v xml:space="preserve"> </v>
      </c>
      <c r="C222" s="221" t="str">
        <f>IF('JSM (365 Tage)'!J260&gt;0,'JSM (365 Tage)'!J260," ")</f>
        <v xml:space="preserve"> </v>
      </c>
      <c r="D222" s="137" t="str">
        <f>IF('JSM (365 Tage)'!K260&gt;0,'JSM (365 Tage)'!K260," ")</f>
        <v xml:space="preserve"> </v>
      </c>
      <c r="E222" s="140" t="str">
        <f>IF('JSM (365 Tage)'!M260&gt;0,'JSM (365 Tage)'!M260," ")</f>
        <v xml:space="preserve"> </v>
      </c>
      <c r="F222" s="222" t="str">
        <f>IF('JSM (365 Tage)'!$H$14&gt;0,'JSM (365 Tage)'!$H$14*86.4," ")</f>
        <v xml:space="preserve"> </v>
      </c>
    </row>
    <row r="223" spans="1:6">
      <c r="A223" s="223" t="s">
        <v>694</v>
      </c>
      <c r="B223" s="220" t="str">
        <f>IF('JSM (365 Tage)'!H261&gt;0,'JSM (365 Tage)'!H261," ")</f>
        <v xml:space="preserve"> </v>
      </c>
      <c r="C223" s="221" t="str">
        <f>IF('JSM (365 Tage)'!J261&gt;0,'JSM (365 Tage)'!J261," ")</f>
        <v xml:space="preserve"> </v>
      </c>
      <c r="D223" s="137" t="str">
        <f>IF('JSM (365 Tage)'!K261&gt;0,'JSM (365 Tage)'!K261," ")</f>
        <v xml:space="preserve"> </v>
      </c>
      <c r="E223" s="140" t="str">
        <f>IF('JSM (365 Tage)'!M261&gt;0,'JSM (365 Tage)'!M261," ")</f>
        <v xml:space="preserve"> </v>
      </c>
      <c r="F223" s="222" t="str">
        <f>IF('JSM (365 Tage)'!$H$14&gt;0,'JSM (365 Tage)'!$H$14*86.4," ")</f>
        <v xml:space="preserve"> </v>
      </c>
    </row>
    <row r="224" spans="1:6">
      <c r="A224" s="223" t="s">
        <v>695</v>
      </c>
      <c r="B224" s="220" t="str">
        <f>IF('JSM (365 Tage)'!H262&gt;0,'JSM (365 Tage)'!H262," ")</f>
        <v xml:space="preserve"> </v>
      </c>
      <c r="C224" s="221" t="str">
        <f>IF('JSM (365 Tage)'!J262&gt;0,'JSM (365 Tage)'!J262," ")</f>
        <v xml:space="preserve"> </v>
      </c>
      <c r="D224" s="137" t="str">
        <f>IF('JSM (365 Tage)'!K262&gt;0,'JSM (365 Tage)'!K262," ")</f>
        <v xml:space="preserve"> </v>
      </c>
      <c r="E224" s="140" t="str">
        <f>IF('JSM (365 Tage)'!M262&gt;0,'JSM (365 Tage)'!M262," ")</f>
        <v xml:space="preserve"> </v>
      </c>
      <c r="F224" s="222" t="str">
        <f>IF('JSM (365 Tage)'!$H$14&gt;0,'JSM (365 Tage)'!$H$14*86.4," ")</f>
        <v xml:space="preserve"> </v>
      </c>
    </row>
    <row r="225" spans="1:6">
      <c r="A225" s="223" t="s">
        <v>696</v>
      </c>
      <c r="B225" s="220" t="str">
        <f>IF('JSM (365 Tage)'!H263&gt;0,'JSM (365 Tage)'!H263," ")</f>
        <v xml:space="preserve"> </v>
      </c>
      <c r="C225" s="221" t="str">
        <f>IF('JSM (365 Tage)'!J263&gt;0,'JSM (365 Tage)'!J263," ")</f>
        <v xml:space="preserve"> </v>
      </c>
      <c r="D225" s="137" t="str">
        <f>IF('JSM (365 Tage)'!K263&gt;0,'JSM (365 Tage)'!K263," ")</f>
        <v xml:space="preserve"> </v>
      </c>
      <c r="E225" s="140" t="str">
        <f>IF('JSM (365 Tage)'!M263&gt;0,'JSM (365 Tage)'!M263," ")</f>
        <v xml:space="preserve"> </v>
      </c>
      <c r="F225" s="222" t="str">
        <f>IF('JSM (365 Tage)'!$H$14&gt;0,'JSM (365 Tage)'!$H$14*86.4," ")</f>
        <v xml:space="preserve"> </v>
      </c>
    </row>
    <row r="226" spans="1:6">
      <c r="A226" s="223" t="s">
        <v>697</v>
      </c>
      <c r="B226" s="220" t="str">
        <f>IF('JSM (365 Tage)'!H264&gt;0,'JSM (365 Tage)'!H264," ")</f>
        <v xml:space="preserve"> </v>
      </c>
      <c r="C226" s="221" t="str">
        <f>IF('JSM (365 Tage)'!J264&gt;0,'JSM (365 Tage)'!J264," ")</f>
        <v xml:space="preserve"> </v>
      </c>
      <c r="D226" s="137" t="str">
        <f>IF('JSM (365 Tage)'!K264&gt;0,'JSM (365 Tage)'!K264," ")</f>
        <v xml:space="preserve"> </v>
      </c>
      <c r="E226" s="140" t="str">
        <f>IF('JSM (365 Tage)'!M264&gt;0,'JSM (365 Tage)'!M264," ")</f>
        <v xml:space="preserve"> </v>
      </c>
      <c r="F226" s="222" t="str">
        <f>IF('JSM (365 Tage)'!$H$14&gt;0,'JSM (365 Tage)'!$H$14*86.4," ")</f>
        <v xml:space="preserve"> </v>
      </c>
    </row>
    <row r="227" spans="1:6">
      <c r="A227" s="223" t="s">
        <v>698</v>
      </c>
      <c r="B227" s="220" t="str">
        <f>IF('JSM (365 Tage)'!H265&gt;0,'JSM (365 Tage)'!H265," ")</f>
        <v xml:space="preserve"> </v>
      </c>
      <c r="C227" s="221" t="str">
        <f>IF('JSM (365 Tage)'!J265&gt;0,'JSM (365 Tage)'!J265," ")</f>
        <v xml:space="preserve"> </v>
      </c>
      <c r="D227" s="137" t="str">
        <f>IF('JSM (365 Tage)'!K265&gt;0,'JSM (365 Tage)'!K265," ")</f>
        <v xml:space="preserve"> </v>
      </c>
      <c r="E227" s="140" t="str">
        <f>IF('JSM (365 Tage)'!M265&gt;0,'JSM (365 Tage)'!M265," ")</f>
        <v xml:space="preserve"> </v>
      </c>
      <c r="F227" s="222" t="str">
        <f>IF('JSM (365 Tage)'!$H$14&gt;0,'JSM (365 Tage)'!$H$14*86.4," ")</f>
        <v xml:space="preserve"> </v>
      </c>
    </row>
    <row r="228" spans="1:6">
      <c r="A228" s="223" t="s">
        <v>699</v>
      </c>
      <c r="B228" s="220" t="str">
        <f>IF('JSM (365 Tage)'!H266&gt;0,'JSM (365 Tage)'!H266," ")</f>
        <v xml:space="preserve"> </v>
      </c>
      <c r="C228" s="221" t="str">
        <f>IF('JSM (365 Tage)'!J266&gt;0,'JSM (365 Tage)'!J266," ")</f>
        <v xml:space="preserve"> </v>
      </c>
      <c r="D228" s="137" t="str">
        <f>IF('JSM (365 Tage)'!K266&gt;0,'JSM (365 Tage)'!K266," ")</f>
        <v xml:space="preserve"> </v>
      </c>
      <c r="E228" s="140" t="str">
        <f>IF('JSM (365 Tage)'!M266&gt;0,'JSM (365 Tage)'!M266," ")</f>
        <v xml:space="preserve"> </v>
      </c>
      <c r="F228" s="222" t="str">
        <f>IF('JSM (365 Tage)'!$H$14&gt;0,'JSM (365 Tage)'!$H$14*86.4," ")</f>
        <v xml:space="preserve"> </v>
      </c>
    </row>
    <row r="229" spans="1:6">
      <c r="A229" s="223" t="s">
        <v>700</v>
      </c>
      <c r="B229" s="220" t="str">
        <f>IF('JSM (365 Tage)'!H267&gt;0,'JSM (365 Tage)'!H267," ")</f>
        <v xml:space="preserve"> </v>
      </c>
      <c r="C229" s="221" t="str">
        <f>IF('JSM (365 Tage)'!J267&gt;0,'JSM (365 Tage)'!J267," ")</f>
        <v xml:space="preserve"> </v>
      </c>
      <c r="D229" s="137" t="str">
        <f>IF('JSM (365 Tage)'!K267&gt;0,'JSM (365 Tage)'!K267," ")</f>
        <v xml:space="preserve"> </v>
      </c>
      <c r="E229" s="140" t="str">
        <f>IF('JSM (365 Tage)'!M267&gt;0,'JSM (365 Tage)'!M267," ")</f>
        <v xml:space="preserve"> </v>
      </c>
      <c r="F229" s="222" t="str">
        <f>IF('JSM (365 Tage)'!$H$14&gt;0,'JSM (365 Tage)'!$H$14*86.4," ")</f>
        <v xml:space="preserve"> </v>
      </c>
    </row>
    <row r="230" spans="1:6">
      <c r="A230" s="223" t="s">
        <v>701</v>
      </c>
      <c r="B230" s="220" t="str">
        <f>IF('JSM (365 Tage)'!H268&gt;0,'JSM (365 Tage)'!H268," ")</f>
        <v xml:space="preserve"> </v>
      </c>
      <c r="C230" s="221" t="str">
        <f>IF('JSM (365 Tage)'!J268&gt;0,'JSM (365 Tage)'!J268," ")</f>
        <v xml:space="preserve"> </v>
      </c>
      <c r="D230" s="137" t="str">
        <f>IF('JSM (365 Tage)'!K268&gt;0,'JSM (365 Tage)'!K268," ")</f>
        <v xml:space="preserve"> </v>
      </c>
      <c r="E230" s="140" t="str">
        <f>IF('JSM (365 Tage)'!M268&gt;0,'JSM (365 Tage)'!M268," ")</f>
        <v xml:space="preserve"> </v>
      </c>
      <c r="F230" s="222" t="str">
        <f>IF('JSM (365 Tage)'!$H$14&gt;0,'JSM (365 Tage)'!$H$14*86.4," ")</f>
        <v xml:space="preserve"> </v>
      </c>
    </row>
    <row r="231" spans="1:6">
      <c r="A231" s="223" t="s">
        <v>702</v>
      </c>
      <c r="B231" s="220" t="str">
        <f>IF('JSM (365 Tage)'!H269&gt;0,'JSM (365 Tage)'!H269," ")</f>
        <v xml:space="preserve"> </v>
      </c>
      <c r="C231" s="221" t="str">
        <f>IF('JSM (365 Tage)'!J269&gt;0,'JSM (365 Tage)'!J269," ")</f>
        <v xml:space="preserve"> </v>
      </c>
      <c r="D231" s="137" t="str">
        <f>IF('JSM (365 Tage)'!K269&gt;0,'JSM (365 Tage)'!K269," ")</f>
        <v xml:space="preserve"> </v>
      </c>
      <c r="E231" s="140" t="str">
        <f>IF('JSM (365 Tage)'!M269&gt;0,'JSM (365 Tage)'!M269," ")</f>
        <v xml:space="preserve"> </v>
      </c>
      <c r="F231" s="222" t="str">
        <f>IF('JSM (365 Tage)'!$H$14&gt;0,'JSM (365 Tage)'!$H$14*86.4," ")</f>
        <v xml:space="preserve"> </v>
      </c>
    </row>
    <row r="232" spans="1:6">
      <c r="A232" s="223" t="s">
        <v>703</v>
      </c>
      <c r="B232" s="220" t="str">
        <f>IF('JSM (365 Tage)'!H270&gt;0,'JSM (365 Tage)'!H270," ")</f>
        <v xml:space="preserve"> </v>
      </c>
      <c r="C232" s="221" t="str">
        <f>IF('JSM (365 Tage)'!J270&gt;0,'JSM (365 Tage)'!J270," ")</f>
        <v xml:space="preserve"> </v>
      </c>
      <c r="D232" s="137" t="str">
        <f>IF('JSM (365 Tage)'!K270&gt;0,'JSM (365 Tage)'!K270," ")</f>
        <v xml:space="preserve"> </v>
      </c>
      <c r="E232" s="140" t="str">
        <f>IF('JSM (365 Tage)'!M270&gt;0,'JSM (365 Tage)'!M270," ")</f>
        <v xml:space="preserve"> </v>
      </c>
      <c r="F232" s="222" t="str">
        <f>IF('JSM (365 Tage)'!$H$14&gt;0,'JSM (365 Tage)'!$H$14*86.4," ")</f>
        <v xml:space="preserve"> </v>
      </c>
    </row>
    <row r="233" spans="1:6">
      <c r="A233" s="223" t="s">
        <v>704</v>
      </c>
      <c r="B233" s="220" t="str">
        <f>IF('JSM (365 Tage)'!H271&gt;0,'JSM (365 Tage)'!H271," ")</f>
        <v xml:space="preserve"> </v>
      </c>
      <c r="C233" s="221" t="str">
        <f>IF('JSM (365 Tage)'!J271&gt;0,'JSM (365 Tage)'!J271," ")</f>
        <v xml:space="preserve"> </v>
      </c>
      <c r="D233" s="137" t="str">
        <f>IF('JSM (365 Tage)'!K271&gt;0,'JSM (365 Tage)'!K271," ")</f>
        <v xml:space="preserve"> </v>
      </c>
      <c r="E233" s="140" t="str">
        <f>IF('JSM (365 Tage)'!M271&gt;0,'JSM (365 Tage)'!M271," ")</f>
        <v xml:space="preserve"> </v>
      </c>
      <c r="F233" s="222" t="str">
        <f>IF('JSM (365 Tage)'!$H$14&gt;0,'JSM (365 Tage)'!$H$14*86.4," ")</f>
        <v xml:space="preserve"> </v>
      </c>
    </row>
    <row r="234" spans="1:6">
      <c r="A234" s="223" t="s">
        <v>705</v>
      </c>
      <c r="B234" s="220" t="str">
        <f>IF('JSM (365 Tage)'!H272&gt;0,'JSM (365 Tage)'!H272," ")</f>
        <v xml:space="preserve"> </v>
      </c>
      <c r="C234" s="221" t="str">
        <f>IF('JSM (365 Tage)'!J272&gt;0,'JSM (365 Tage)'!J272," ")</f>
        <v xml:space="preserve"> </v>
      </c>
      <c r="D234" s="137" t="str">
        <f>IF('JSM (365 Tage)'!K272&gt;0,'JSM (365 Tage)'!K272," ")</f>
        <v xml:space="preserve"> </v>
      </c>
      <c r="E234" s="140" t="str">
        <f>IF('JSM (365 Tage)'!M272&gt;0,'JSM (365 Tage)'!M272," ")</f>
        <v xml:space="preserve"> </v>
      </c>
      <c r="F234" s="222" t="str">
        <f>IF('JSM (365 Tage)'!$H$14&gt;0,'JSM (365 Tage)'!$H$14*86.4," ")</f>
        <v xml:space="preserve"> </v>
      </c>
    </row>
    <row r="235" spans="1:6">
      <c r="A235" s="223" t="s">
        <v>706</v>
      </c>
      <c r="B235" s="220" t="str">
        <f>IF('JSM (365 Tage)'!H273&gt;0,'JSM (365 Tage)'!H273," ")</f>
        <v xml:space="preserve"> </v>
      </c>
      <c r="C235" s="221" t="str">
        <f>IF('JSM (365 Tage)'!J273&gt;0,'JSM (365 Tage)'!J273," ")</f>
        <v xml:space="preserve"> </v>
      </c>
      <c r="D235" s="137" t="str">
        <f>IF('JSM (365 Tage)'!K273&gt;0,'JSM (365 Tage)'!K273," ")</f>
        <v xml:space="preserve"> </v>
      </c>
      <c r="E235" s="140" t="str">
        <f>IF('JSM (365 Tage)'!M273&gt;0,'JSM (365 Tage)'!M273," ")</f>
        <v xml:space="preserve"> </v>
      </c>
      <c r="F235" s="222" t="str">
        <f>IF('JSM (365 Tage)'!$H$14&gt;0,'JSM (365 Tage)'!$H$14*86.4," ")</f>
        <v xml:space="preserve"> </v>
      </c>
    </row>
    <row r="236" spans="1:6">
      <c r="A236" s="223" t="s">
        <v>707</v>
      </c>
      <c r="B236" s="220" t="str">
        <f>IF('JSM (365 Tage)'!H274&gt;0,'JSM (365 Tage)'!H274," ")</f>
        <v xml:space="preserve"> </v>
      </c>
      <c r="C236" s="221" t="str">
        <f>IF('JSM (365 Tage)'!J274&gt;0,'JSM (365 Tage)'!J274," ")</f>
        <v xml:space="preserve"> </v>
      </c>
      <c r="D236" s="137" t="str">
        <f>IF('JSM (365 Tage)'!K274&gt;0,'JSM (365 Tage)'!K274," ")</f>
        <v xml:space="preserve"> </v>
      </c>
      <c r="E236" s="140" t="str">
        <f>IF('JSM (365 Tage)'!M274&gt;0,'JSM (365 Tage)'!M274," ")</f>
        <v xml:space="preserve"> </v>
      </c>
      <c r="F236" s="222" t="str">
        <f>IF('JSM (365 Tage)'!$H$14&gt;0,'JSM (365 Tage)'!$H$14*86.4," ")</f>
        <v xml:space="preserve"> </v>
      </c>
    </row>
    <row r="237" spans="1:6">
      <c r="A237" s="223" t="s">
        <v>708</v>
      </c>
      <c r="B237" s="220" t="str">
        <f>IF('JSM (365 Tage)'!H275&gt;0,'JSM (365 Tage)'!H275," ")</f>
        <v xml:space="preserve"> </v>
      </c>
      <c r="C237" s="221" t="str">
        <f>IF('JSM (365 Tage)'!J275&gt;0,'JSM (365 Tage)'!J275," ")</f>
        <v xml:space="preserve"> </v>
      </c>
      <c r="D237" s="137" t="str">
        <f>IF('JSM (365 Tage)'!K275&gt;0,'JSM (365 Tage)'!K275," ")</f>
        <v xml:space="preserve"> </v>
      </c>
      <c r="E237" s="140" t="str">
        <f>IF('JSM (365 Tage)'!M275&gt;0,'JSM (365 Tage)'!M275," ")</f>
        <v xml:space="preserve"> </v>
      </c>
      <c r="F237" s="222" t="str">
        <f>IF('JSM (365 Tage)'!$H$14&gt;0,'JSM (365 Tage)'!$H$14*86.4," ")</f>
        <v xml:space="preserve"> </v>
      </c>
    </row>
    <row r="238" spans="1:6">
      <c r="A238" s="223" t="s">
        <v>709</v>
      </c>
      <c r="B238" s="220" t="str">
        <f>IF('JSM (365 Tage)'!H276&gt;0,'JSM (365 Tage)'!H276," ")</f>
        <v xml:space="preserve"> </v>
      </c>
      <c r="C238" s="221" t="str">
        <f>IF('JSM (365 Tage)'!J276&gt;0,'JSM (365 Tage)'!J276," ")</f>
        <v xml:space="preserve"> </v>
      </c>
      <c r="D238" s="137" t="str">
        <f>IF('JSM (365 Tage)'!K276&gt;0,'JSM (365 Tage)'!K276," ")</f>
        <v xml:space="preserve"> </v>
      </c>
      <c r="E238" s="140" t="str">
        <f>IF('JSM (365 Tage)'!M276&gt;0,'JSM (365 Tage)'!M276," ")</f>
        <v xml:space="preserve"> </v>
      </c>
      <c r="F238" s="222" t="str">
        <f>IF('JSM (365 Tage)'!$H$14&gt;0,'JSM (365 Tage)'!$H$14*86.4," ")</f>
        <v xml:space="preserve"> </v>
      </c>
    </row>
    <row r="239" spans="1:6">
      <c r="A239" s="223" t="s">
        <v>710</v>
      </c>
      <c r="B239" s="220" t="str">
        <f>IF('JSM (365 Tage)'!H277&gt;0,'JSM (365 Tage)'!H277," ")</f>
        <v xml:space="preserve"> </v>
      </c>
      <c r="C239" s="221" t="str">
        <f>IF('JSM (365 Tage)'!J277&gt;0,'JSM (365 Tage)'!J277," ")</f>
        <v xml:space="preserve"> </v>
      </c>
      <c r="D239" s="137" t="str">
        <f>IF('JSM (365 Tage)'!K277&gt;0,'JSM (365 Tage)'!K277," ")</f>
        <v xml:space="preserve"> </v>
      </c>
      <c r="E239" s="140" t="str">
        <f>IF('JSM (365 Tage)'!M277&gt;0,'JSM (365 Tage)'!M277," ")</f>
        <v xml:space="preserve"> </v>
      </c>
      <c r="F239" s="222" t="str">
        <f>IF('JSM (365 Tage)'!$H$14&gt;0,'JSM (365 Tage)'!$H$14*86.4," ")</f>
        <v xml:space="preserve"> </v>
      </c>
    </row>
    <row r="240" spans="1:6">
      <c r="A240" s="223" t="s">
        <v>711</v>
      </c>
      <c r="B240" s="220" t="str">
        <f>IF('JSM (365 Tage)'!H278&gt;0,'JSM (365 Tage)'!H278," ")</f>
        <v xml:space="preserve"> </v>
      </c>
      <c r="C240" s="221" t="str">
        <f>IF('JSM (365 Tage)'!J278&gt;0,'JSM (365 Tage)'!J278," ")</f>
        <v xml:space="preserve"> </v>
      </c>
      <c r="D240" s="137" t="str">
        <f>IF('JSM (365 Tage)'!K278&gt;0,'JSM (365 Tage)'!K278," ")</f>
        <v xml:space="preserve"> </v>
      </c>
      <c r="E240" s="140" t="str">
        <f>IF('JSM (365 Tage)'!M278&gt;0,'JSM (365 Tage)'!M278," ")</f>
        <v xml:space="preserve"> </v>
      </c>
      <c r="F240" s="222" t="str">
        <f>IF('JSM (365 Tage)'!$H$14&gt;0,'JSM (365 Tage)'!$H$14*86.4," ")</f>
        <v xml:space="preserve"> </v>
      </c>
    </row>
    <row r="241" spans="1:6">
      <c r="A241" s="223" t="s">
        <v>712</v>
      </c>
      <c r="B241" s="220" t="str">
        <f>IF('JSM (365 Tage)'!H279&gt;0,'JSM (365 Tage)'!H279," ")</f>
        <v xml:space="preserve"> </v>
      </c>
      <c r="C241" s="221" t="str">
        <f>IF('JSM (365 Tage)'!J279&gt;0,'JSM (365 Tage)'!J279," ")</f>
        <v xml:space="preserve"> </v>
      </c>
      <c r="D241" s="137" t="str">
        <f>IF('JSM (365 Tage)'!K279&gt;0,'JSM (365 Tage)'!K279," ")</f>
        <v xml:space="preserve"> </v>
      </c>
      <c r="E241" s="140" t="str">
        <f>IF('JSM (365 Tage)'!M279&gt;0,'JSM (365 Tage)'!M279," ")</f>
        <v xml:space="preserve"> </v>
      </c>
      <c r="F241" s="222" t="str">
        <f>IF('JSM (365 Tage)'!$H$14&gt;0,'JSM (365 Tage)'!$H$14*86.4," ")</f>
        <v xml:space="preserve"> </v>
      </c>
    </row>
    <row r="242" spans="1:6">
      <c r="A242" s="223" t="s">
        <v>713</v>
      </c>
      <c r="B242" s="220" t="str">
        <f>IF('JSM (365 Tage)'!H280&gt;0,'JSM (365 Tage)'!H280," ")</f>
        <v xml:space="preserve"> </v>
      </c>
      <c r="C242" s="221" t="str">
        <f>IF('JSM (365 Tage)'!J280&gt;0,'JSM (365 Tage)'!J280," ")</f>
        <v xml:space="preserve"> </v>
      </c>
      <c r="D242" s="137" t="str">
        <f>IF('JSM (365 Tage)'!K280&gt;0,'JSM (365 Tage)'!K280," ")</f>
        <v xml:space="preserve"> </v>
      </c>
      <c r="E242" s="140" t="str">
        <f>IF('JSM (365 Tage)'!M280&gt;0,'JSM (365 Tage)'!M280," ")</f>
        <v xml:space="preserve"> </v>
      </c>
      <c r="F242" s="222" t="str">
        <f>IF('JSM (365 Tage)'!$H$14&gt;0,'JSM (365 Tage)'!$H$14*86.4," ")</f>
        <v xml:space="preserve"> </v>
      </c>
    </row>
    <row r="243" spans="1:6">
      <c r="A243" s="223" t="s">
        <v>714</v>
      </c>
      <c r="B243" s="220" t="str">
        <f>IF('JSM (365 Tage)'!H281&gt;0,'JSM (365 Tage)'!H281," ")</f>
        <v xml:space="preserve"> </v>
      </c>
      <c r="C243" s="221" t="str">
        <f>IF('JSM (365 Tage)'!J281&gt;0,'JSM (365 Tage)'!J281," ")</f>
        <v xml:space="preserve"> </v>
      </c>
      <c r="D243" s="137" t="str">
        <f>IF('JSM (365 Tage)'!K281&gt;0,'JSM (365 Tage)'!K281," ")</f>
        <v xml:space="preserve"> </v>
      </c>
      <c r="E243" s="140" t="str">
        <f>IF('JSM (365 Tage)'!M281&gt;0,'JSM (365 Tage)'!M281," ")</f>
        <v xml:space="preserve"> </v>
      </c>
      <c r="F243" s="222" t="str">
        <f>IF('JSM (365 Tage)'!$H$14&gt;0,'JSM (365 Tage)'!$H$14*86.4," ")</f>
        <v xml:space="preserve"> </v>
      </c>
    </row>
    <row r="244" spans="1:6">
      <c r="A244" s="223" t="s">
        <v>715</v>
      </c>
      <c r="B244" s="220" t="str">
        <f>IF('JSM (365 Tage)'!H282&gt;0,'JSM (365 Tage)'!H282," ")</f>
        <v xml:space="preserve"> </v>
      </c>
      <c r="C244" s="221" t="str">
        <f>IF('JSM (365 Tage)'!J282&gt;0,'JSM (365 Tage)'!J282," ")</f>
        <v xml:space="preserve"> </v>
      </c>
      <c r="D244" s="137" t="str">
        <f>IF('JSM (365 Tage)'!K282&gt;0,'JSM (365 Tage)'!K282," ")</f>
        <v xml:space="preserve"> </v>
      </c>
      <c r="E244" s="140" t="str">
        <f>IF('JSM (365 Tage)'!M282&gt;0,'JSM (365 Tage)'!M282," ")</f>
        <v xml:space="preserve"> </v>
      </c>
      <c r="F244" s="222" t="str">
        <f>IF('JSM (365 Tage)'!$H$14&gt;0,'JSM (365 Tage)'!$H$14*86.4," ")</f>
        <v xml:space="preserve"> </v>
      </c>
    </row>
    <row r="245" spans="1:6">
      <c r="A245" s="223" t="s">
        <v>716</v>
      </c>
      <c r="B245" s="220" t="str">
        <f>IF('JSM (365 Tage)'!H283&gt;0,'JSM (365 Tage)'!H283," ")</f>
        <v xml:space="preserve"> </v>
      </c>
      <c r="C245" s="221" t="str">
        <f>IF('JSM (365 Tage)'!J283&gt;0,'JSM (365 Tage)'!J283," ")</f>
        <v xml:space="preserve"> </v>
      </c>
      <c r="D245" s="137" t="str">
        <f>IF('JSM (365 Tage)'!K283&gt;0,'JSM (365 Tage)'!K283," ")</f>
        <v xml:space="preserve"> </v>
      </c>
      <c r="E245" s="140" t="str">
        <f>IF('JSM (365 Tage)'!M283&gt;0,'JSM (365 Tage)'!M283," ")</f>
        <v xml:space="preserve"> </v>
      </c>
      <c r="F245" s="222" t="str">
        <f>IF('JSM (365 Tage)'!$H$14&gt;0,'JSM (365 Tage)'!$H$14*86.4," ")</f>
        <v xml:space="preserve"> </v>
      </c>
    </row>
    <row r="246" spans="1:6">
      <c r="A246" s="223" t="s">
        <v>717</v>
      </c>
      <c r="B246" s="220" t="str">
        <f>IF('JSM (365 Tage)'!H284&gt;0,'JSM (365 Tage)'!H284," ")</f>
        <v xml:space="preserve"> </v>
      </c>
      <c r="C246" s="221" t="str">
        <f>IF('JSM (365 Tage)'!J284&gt;0,'JSM (365 Tage)'!J284," ")</f>
        <v xml:space="preserve"> </v>
      </c>
      <c r="D246" s="137" t="str">
        <f>IF('JSM (365 Tage)'!K284&gt;0,'JSM (365 Tage)'!K284," ")</f>
        <v xml:space="preserve"> </v>
      </c>
      <c r="E246" s="140" t="str">
        <f>IF('JSM (365 Tage)'!M284&gt;0,'JSM (365 Tage)'!M284," ")</f>
        <v xml:space="preserve"> </v>
      </c>
      <c r="F246" s="222" t="str">
        <f>IF('JSM (365 Tage)'!$H$14&gt;0,'JSM (365 Tage)'!$H$14*86.4," ")</f>
        <v xml:space="preserve"> </v>
      </c>
    </row>
    <row r="247" spans="1:6">
      <c r="A247" s="223" t="s">
        <v>718</v>
      </c>
      <c r="B247" s="220" t="str">
        <f>IF('JSM (365 Tage)'!H285&gt;0,'JSM (365 Tage)'!H285," ")</f>
        <v xml:space="preserve"> </v>
      </c>
      <c r="C247" s="221" t="str">
        <f>IF('JSM (365 Tage)'!J285&gt;0,'JSM (365 Tage)'!J285," ")</f>
        <v xml:space="preserve"> </v>
      </c>
      <c r="D247" s="137" t="str">
        <f>IF('JSM (365 Tage)'!K285&gt;0,'JSM (365 Tage)'!K285," ")</f>
        <v xml:space="preserve"> </v>
      </c>
      <c r="E247" s="140" t="str">
        <f>IF('JSM (365 Tage)'!M285&gt;0,'JSM (365 Tage)'!M285," ")</f>
        <v xml:space="preserve"> </v>
      </c>
      <c r="F247" s="222" t="str">
        <f>IF('JSM (365 Tage)'!$H$14&gt;0,'JSM (365 Tage)'!$H$14*86.4," ")</f>
        <v xml:space="preserve"> </v>
      </c>
    </row>
    <row r="248" spans="1:6">
      <c r="A248" s="223" t="s">
        <v>719</v>
      </c>
      <c r="B248" s="220" t="str">
        <f>IF('JSM (365 Tage)'!H286&gt;0,'JSM (365 Tage)'!H286," ")</f>
        <v xml:space="preserve"> </v>
      </c>
      <c r="C248" s="221" t="str">
        <f>IF('JSM (365 Tage)'!J286&gt;0,'JSM (365 Tage)'!J286," ")</f>
        <v xml:space="preserve"> </v>
      </c>
      <c r="D248" s="137" t="str">
        <f>IF('JSM (365 Tage)'!K286&gt;0,'JSM (365 Tage)'!K286," ")</f>
        <v xml:space="preserve"> </v>
      </c>
      <c r="E248" s="140" t="str">
        <f>IF('JSM (365 Tage)'!M286&gt;0,'JSM (365 Tage)'!M286," ")</f>
        <v xml:space="preserve"> </v>
      </c>
      <c r="F248" s="222" t="str">
        <f>IF('JSM (365 Tage)'!$H$14&gt;0,'JSM (365 Tage)'!$H$14*86.4," ")</f>
        <v xml:space="preserve"> </v>
      </c>
    </row>
    <row r="249" spans="1:6">
      <c r="A249" s="223" t="s">
        <v>720</v>
      </c>
      <c r="B249" s="220" t="str">
        <f>IF('JSM (365 Tage)'!H287&gt;0,'JSM (365 Tage)'!H287," ")</f>
        <v xml:space="preserve"> </v>
      </c>
      <c r="C249" s="221" t="str">
        <f>IF('JSM (365 Tage)'!J287&gt;0,'JSM (365 Tage)'!J287," ")</f>
        <v xml:space="preserve"> </v>
      </c>
      <c r="D249" s="137" t="str">
        <f>IF('JSM (365 Tage)'!K287&gt;0,'JSM (365 Tage)'!K287," ")</f>
        <v xml:space="preserve"> </v>
      </c>
      <c r="E249" s="140" t="str">
        <f>IF('JSM (365 Tage)'!M287&gt;0,'JSM (365 Tage)'!M287," ")</f>
        <v xml:space="preserve"> </v>
      </c>
      <c r="F249" s="222" t="str">
        <f>IF('JSM (365 Tage)'!$H$14&gt;0,'JSM (365 Tage)'!$H$14*86.4," ")</f>
        <v xml:space="preserve"> </v>
      </c>
    </row>
    <row r="250" spans="1:6">
      <c r="A250" s="223" t="s">
        <v>721</v>
      </c>
      <c r="B250" s="220" t="str">
        <f>IF('JSM (365 Tage)'!H288&gt;0,'JSM (365 Tage)'!H288," ")</f>
        <v xml:space="preserve"> </v>
      </c>
      <c r="C250" s="221" t="str">
        <f>IF('JSM (365 Tage)'!J288&gt;0,'JSM (365 Tage)'!J288," ")</f>
        <v xml:space="preserve"> </v>
      </c>
      <c r="D250" s="137" t="str">
        <f>IF('JSM (365 Tage)'!K288&gt;0,'JSM (365 Tage)'!K288," ")</f>
        <v xml:space="preserve"> </v>
      </c>
      <c r="E250" s="140" t="str">
        <f>IF('JSM (365 Tage)'!M288&gt;0,'JSM (365 Tage)'!M288," ")</f>
        <v xml:space="preserve"> </v>
      </c>
      <c r="F250" s="222" t="str">
        <f>IF('JSM (365 Tage)'!$H$14&gt;0,'JSM (365 Tage)'!$H$14*86.4," ")</f>
        <v xml:space="preserve"> </v>
      </c>
    </row>
    <row r="251" spans="1:6">
      <c r="A251" s="223" t="s">
        <v>722</v>
      </c>
      <c r="B251" s="220" t="str">
        <f>IF('JSM (365 Tage)'!H289&gt;0,'JSM (365 Tage)'!H289," ")</f>
        <v xml:space="preserve"> </v>
      </c>
      <c r="C251" s="221" t="str">
        <f>IF('JSM (365 Tage)'!J289&gt;0,'JSM (365 Tage)'!J289," ")</f>
        <v xml:space="preserve"> </v>
      </c>
      <c r="D251" s="137" t="str">
        <f>IF('JSM (365 Tage)'!K289&gt;0,'JSM (365 Tage)'!K289," ")</f>
        <v xml:space="preserve"> </v>
      </c>
      <c r="E251" s="140" t="str">
        <f>IF('JSM (365 Tage)'!M289&gt;0,'JSM (365 Tage)'!M289," ")</f>
        <v xml:space="preserve"> </v>
      </c>
      <c r="F251" s="222" t="str">
        <f>IF('JSM (365 Tage)'!$H$14&gt;0,'JSM (365 Tage)'!$H$14*86.4," ")</f>
        <v xml:space="preserve"> </v>
      </c>
    </row>
    <row r="252" spans="1:6">
      <c r="A252" s="223" t="s">
        <v>723</v>
      </c>
      <c r="B252" s="220" t="str">
        <f>IF('JSM (365 Tage)'!H290&gt;0,'JSM (365 Tage)'!H290," ")</f>
        <v xml:space="preserve"> </v>
      </c>
      <c r="C252" s="221" t="str">
        <f>IF('JSM (365 Tage)'!J290&gt;0,'JSM (365 Tage)'!J290," ")</f>
        <v xml:space="preserve"> </v>
      </c>
      <c r="D252" s="137" t="str">
        <f>IF('JSM (365 Tage)'!K290&gt;0,'JSM (365 Tage)'!K290," ")</f>
        <v xml:space="preserve"> </v>
      </c>
      <c r="E252" s="140" t="str">
        <f>IF('JSM (365 Tage)'!M290&gt;0,'JSM (365 Tage)'!M290," ")</f>
        <v xml:space="preserve"> </v>
      </c>
      <c r="F252" s="222" t="str">
        <f>IF('JSM (365 Tage)'!$H$14&gt;0,'JSM (365 Tage)'!$H$14*86.4," ")</f>
        <v xml:space="preserve"> </v>
      </c>
    </row>
    <row r="253" spans="1:6">
      <c r="A253" s="223" t="s">
        <v>724</v>
      </c>
      <c r="B253" s="220" t="str">
        <f>IF('JSM (365 Tage)'!H291&gt;0,'JSM (365 Tage)'!H291," ")</f>
        <v xml:space="preserve"> </v>
      </c>
      <c r="C253" s="221" t="str">
        <f>IF('JSM (365 Tage)'!J291&gt;0,'JSM (365 Tage)'!J291," ")</f>
        <v xml:space="preserve"> </v>
      </c>
      <c r="D253" s="137" t="str">
        <f>IF('JSM (365 Tage)'!K291&gt;0,'JSM (365 Tage)'!K291," ")</f>
        <v xml:space="preserve"> </v>
      </c>
      <c r="E253" s="140" t="str">
        <f>IF('JSM (365 Tage)'!M291&gt;0,'JSM (365 Tage)'!M291," ")</f>
        <v xml:space="preserve"> </v>
      </c>
      <c r="F253" s="222" t="str">
        <f>IF('JSM (365 Tage)'!$H$14&gt;0,'JSM (365 Tage)'!$H$14*86.4," ")</f>
        <v xml:space="preserve"> </v>
      </c>
    </row>
    <row r="254" spans="1:6">
      <c r="A254" s="223" t="s">
        <v>725</v>
      </c>
      <c r="B254" s="220" t="str">
        <f>IF('JSM (365 Tage)'!H292&gt;0,'JSM (365 Tage)'!H292," ")</f>
        <v xml:space="preserve"> </v>
      </c>
      <c r="C254" s="221" t="str">
        <f>IF('JSM (365 Tage)'!J292&gt;0,'JSM (365 Tage)'!J292," ")</f>
        <v xml:space="preserve"> </v>
      </c>
      <c r="D254" s="137" t="str">
        <f>IF('JSM (365 Tage)'!K292&gt;0,'JSM (365 Tage)'!K292," ")</f>
        <v xml:space="preserve"> </v>
      </c>
      <c r="E254" s="140" t="str">
        <f>IF('JSM (365 Tage)'!M292&gt;0,'JSM (365 Tage)'!M292," ")</f>
        <v xml:space="preserve"> </v>
      </c>
      <c r="F254" s="222" t="str">
        <f>IF('JSM (365 Tage)'!$H$14&gt;0,'JSM (365 Tage)'!$H$14*86.4," ")</f>
        <v xml:space="preserve"> </v>
      </c>
    </row>
    <row r="255" spans="1:6">
      <c r="A255" s="223" t="s">
        <v>726</v>
      </c>
      <c r="B255" s="220" t="str">
        <f>IF('JSM (365 Tage)'!H293&gt;0,'JSM (365 Tage)'!H293," ")</f>
        <v xml:space="preserve"> </v>
      </c>
      <c r="C255" s="221" t="str">
        <f>IF('JSM (365 Tage)'!J293&gt;0,'JSM (365 Tage)'!J293," ")</f>
        <v xml:space="preserve"> </v>
      </c>
      <c r="D255" s="137" t="str">
        <f>IF('JSM (365 Tage)'!K293&gt;0,'JSM (365 Tage)'!K293," ")</f>
        <v xml:space="preserve"> </v>
      </c>
      <c r="E255" s="140" t="str">
        <f>IF('JSM (365 Tage)'!M293&gt;0,'JSM (365 Tage)'!M293," ")</f>
        <v xml:space="preserve"> </v>
      </c>
      <c r="F255" s="222" t="str">
        <f>IF('JSM (365 Tage)'!$H$14&gt;0,'JSM (365 Tage)'!$H$14*86.4," ")</f>
        <v xml:space="preserve"> </v>
      </c>
    </row>
    <row r="256" spans="1:6">
      <c r="A256" s="223" t="s">
        <v>727</v>
      </c>
      <c r="B256" s="220" t="str">
        <f>IF('JSM (365 Tage)'!H294&gt;0,'JSM (365 Tage)'!H294," ")</f>
        <v xml:space="preserve"> </v>
      </c>
      <c r="C256" s="221" t="str">
        <f>IF('JSM (365 Tage)'!J294&gt;0,'JSM (365 Tage)'!J294," ")</f>
        <v xml:space="preserve"> </v>
      </c>
      <c r="D256" s="137" t="str">
        <f>IF('JSM (365 Tage)'!K294&gt;0,'JSM (365 Tage)'!K294," ")</f>
        <v xml:space="preserve"> </v>
      </c>
      <c r="E256" s="140" t="str">
        <f>IF('JSM (365 Tage)'!M294&gt;0,'JSM (365 Tage)'!M294," ")</f>
        <v xml:space="preserve"> </v>
      </c>
      <c r="F256" s="222" t="str">
        <f>IF('JSM (365 Tage)'!$H$14&gt;0,'JSM (365 Tage)'!$H$14*86.4," ")</f>
        <v xml:space="preserve"> </v>
      </c>
    </row>
    <row r="257" spans="1:6">
      <c r="A257" s="223" t="s">
        <v>728</v>
      </c>
      <c r="B257" s="220" t="str">
        <f>IF('JSM (365 Tage)'!H295&gt;0,'JSM (365 Tage)'!H295," ")</f>
        <v xml:space="preserve"> </v>
      </c>
      <c r="C257" s="221" t="str">
        <f>IF('JSM (365 Tage)'!J295&gt;0,'JSM (365 Tage)'!J295," ")</f>
        <v xml:space="preserve"> </v>
      </c>
      <c r="D257" s="137" t="str">
        <f>IF('JSM (365 Tage)'!K295&gt;0,'JSM (365 Tage)'!K295," ")</f>
        <v xml:space="preserve"> </v>
      </c>
      <c r="E257" s="140" t="str">
        <f>IF('JSM (365 Tage)'!M295&gt;0,'JSM (365 Tage)'!M295," ")</f>
        <v xml:space="preserve"> </v>
      </c>
      <c r="F257" s="222" t="str">
        <f>IF('JSM (365 Tage)'!$H$14&gt;0,'JSM (365 Tage)'!$H$14*86.4," ")</f>
        <v xml:space="preserve"> </v>
      </c>
    </row>
    <row r="258" spans="1:6">
      <c r="A258" s="223" t="s">
        <v>729</v>
      </c>
      <c r="B258" s="220" t="str">
        <f>IF('JSM (365 Tage)'!H296&gt;0,'JSM (365 Tage)'!H296," ")</f>
        <v xml:space="preserve"> </v>
      </c>
      <c r="C258" s="221" t="str">
        <f>IF('JSM (365 Tage)'!J296&gt;0,'JSM (365 Tage)'!J296," ")</f>
        <v xml:space="preserve"> </v>
      </c>
      <c r="D258" s="137" t="str">
        <f>IF('JSM (365 Tage)'!K296&gt;0,'JSM (365 Tage)'!K296," ")</f>
        <v xml:space="preserve"> </v>
      </c>
      <c r="E258" s="140" t="str">
        <f>IF('JSM (365 Tage)'!M296&gt;0,'JSM (365 Tage)'!M296," ")</f>
        <v xml:space="preserve"> </v>
      </c>
      <c r="F258" s="222" t="str">
        <f>IF('JSM (365 Tage)'!$H$14&gt;0,'JSM (365 Tage)'!$H$14*86.4," ")</f>
        <v xml:space="preserve"> </v>
      </c>
    </row>
    <row r="259" spans="1:6">
      <c r="A259" s="223" t="s">
        <v>730</v>
      </c>
      <c r="B259" s="220" t="str">
        <f>IF('JSM (365 Tage)'!H297&gt;0,'JSM (365 Tage)'!H297," ")</f>
        <v xml:space="preserve"> </v>
      </c>
      <c r="C259" s="221" t="str">
        <f>IF('JSM (365 Tage)'!J297&gt;0,'JSM (365 Tage)'!J297," ")</f>
        <v xml:space="preserve"> </v>
      </c>
      <c r="D259" s="137" t="str">
        <f>IF('JSM (365 Tage)'!K297&gt;0,'JSM (365 Tage)'!K297," ")</f>
        <v xml:space="preserve"> </v>
      </c>
      <c r="E259" s="140" t="str">
        <f>IF('JSM (365 Tage)'!M297&gt;0,'JSM (365 Tage)'!M297," ")</f>
        <v xml:space="preserve"> </v>
      </c>
      <c r="F259" s="222" t="str">
        <f>IF('JSM (365 Tage)'!$H$14&gt;0,'JSM (365 Tage)'!$H$14*86.4," ")</f>
        <v xml:space="preserve"> </v>
      </c>
    </row>
    <row r="260" spans="1:6">
      <c r="A260" s="223" t="s">
        <v>731</v>
      </c>
      <c r="B260" s="220" t="str">
        <f>IF('JSM (365 Tage)'!H298&gt;0,'JSM (365 Tage)'!H298," ")</f>
        <v xml:space="preserve"> </v>
      </c>
      <c r="C260" s="221" t="str">
        <f>IF('JSM (365 Tage)'!J298&gt;0,'JSM (365 Tage)'!J298," ")</f>
        <v xml:space="preserve"> </v>
      </c>
      <c r="D260" s="137" t="str">
        <f>IF('JSM (365 Tage)'!K298&gt;0,'JSM (365 Tage)'!K298," ")</f>
        <v xml:space="preserve"> </v>
      </c>
      <c r="E260" s="140" t="str">
        <f>IF('JSM (365 Tage)'!M298&gt;0,'JSM (365 Tage)'!M298," ")</f>
        <v xml:space="preserve"> </v>
      </c>
      <c r="F260" s="222" t="str">
        <f>IF('JSM (365 Tage)'!$H$14&gt;0,'JSM (365 Tage)'!$H$14*86.4," ")</f>
        <v xml:space="preserve"> </v>
      </c>
    </row>
    <row r="261" spans="1:6">
      <c r="A261" s="223" t="s">
        <v>732</v>
      </c>
      <c r="B261" s="220" t="str">
        <f>IF('JSM (365 Tage)'!H299&gt;0,'JSM (365 Tage)'!H299," ")</f>
        <v xml:space="preserve"> </v>
      </c>
      <c r="C261" s="221" t="str">
        <f>IF('JSM (365 Tage)'!J299&gt;0,'JSM (365 Tage)'!J299," ")</f>
        <v xml:space="preserve"> </v>
      </c>
      <c r="D261" s="137" t="str">
        <f>IF('JSM (365 Tage)'!K299&gt;0,'JSM (365 Tage)'!K299," ")</f>
        <v xml:space="preserve"> </v>
      </c>
      <c r="E261" s="140" t="str">
        <f>IF('JSM (365 Tage)'!M299&gt;0,'JSM (365 Tage)'!M299," ")</f>
        <v xml:space="preserve"> </v>
      </c>
      <c r="F261" s="222" t="str">
        <f>IF('JSM (365 Tage)'!$H$14&gt;0,'JSM (365 Tage)'!$H$14*86.4," ")</f>
        <v xml:space="preserve"> </v>
      </c>
    </row>
    <row r="262" spans="1:6">
      <c r="A262" s="223" t="s">
        <v>733</v>
      </c>
      <c r="B262" s="220" t="str">
        <f>IF('JSM (365 Tage)'!H300&gt;0,'JSM (365 Tage)'!H300," ")</f>
        <v xml:space="preserve"> </v>
      </c>
      <c r="C262" s="221" t="str">
        <f>IF('JSM (365 Tage)'!J300&gt;0,'JSM (365 Tage)'!J300," ")</f>
        <v xml:space="preserve"> </v>
      </c>
      <c r="D262" s="137" t="str">
        <f>IF('JSM (365 Tage)'!K300&gt;0,'JSM (365 Tage)'!K300," ")</f>
        <v xml:space="preserve"> </v>
      </c>
      <c r="E262" s="140" t="str">
        <f>IF('JSM (365 Tage)'!M300&gt;0,'JSM (365 Tage)'!M300," ")</f>
        <v xml:space="preserve"> </v>
      </c>
      <c r="F262" s="222" t="str">
        <f>IF('JSM (365 Tage)'!$H$14&gt;0,'JSM (365 Tage)'!$H$14*86.4," ")</f>
        <v xml:space="preserve"> </v>
      </c>
    </row>
    <row r="263" spans="1:6">
      <c r="A263" s="223" t="s">
        <v>734</v>
      </c>
      <c r="B263" s="220" t="str">
        <f>IF('JSM (365 Tage)'!H301&gt;0,'JSM (365 Tage)'!H301," ")</f>
        <v xml:space="preserve"> </v>
      </c>
      <c r="C263" s="221" t="str">
        <f>IF('JSM (365 Tage)'!J301&gt;0,'JSM (365 Tage)'!J301," ")</f>
        <v xml:space="preserve"> </v>
      </c>
      <c r="D263" s="137" t="str">
        <f>IF('JSM (365 Tage)'!K301&gt;0,'JSM (365 Tage)'!K301," ")</f>
        <v xml:space="preserve"> </v>
      </c>
      <c r="E263" s="140" t="str">
        <f>IF('JSM (365 Tage)'!M301&gt;0,'JSM (365 Tage)'!M301," ")</f>
        <v xml:space="preserve"> </v>
      </c>
      <c r="F263" s="222" t="str">
        <f>IF('JSM (365 Tage)'!$H$14&gt;0,'JSM (365 Tage)'!$H$14*86.4," ")</f>
        <v xml:space="preserve"> </v>
      </c>
    </row>
    <row r="264" spans="1:6">
      <c r="A264" s="223" t="s">
        <v>735</v>
      </c>
      <c r="B264" s="220" t="str">
        <f>IF('JSM (365 Tage)'!H302&gt;0,'JSM (365 Tage)'!H302," ")</f>
        <v xml:space="preserve"> </v>
      </c>
      <c r="C264" s="221" t="str">
        <f>IF('JSM (365 Tage)'!J302&gt;0,'JSM (365 Tage)'!J302," ")</f>
        <v xml:space="preserve"> </v>
      </c>
      <c r="D264" s="137" t="str">
        <f>IF('JSM (365 Tage)'!K302&gt;0,'JSM (365 Tage)'!K302," ")</f>
        <v xml:space="preserve"> </v>
      </c>
      <c r="E264" s="140" t="str">
        <f>IF('JSM (365 Tage)'!M302&gt;0,'JSM (365 Tage)'!M302," ")</f>
        <v xml:space="preserve"> </v>
      </c>
      <c r="F264" s="222" t="str">
        <f>IF('JSM (365 Tage)'!$H$14&gt;0,'JSM (365 Tage)'!$H$14*86.4," ")</f>
        <v xml:space="preserve"> </v>
      </c>
    </row>
    <row r="265" spans="1:6">
      <c r="A265" s="223" t="s">
        <v>736</v>
      </c>
      <c r="B265" s="220" t="str">
        <f>IF('JSM (365 Tage)'!H303&gt;0,'JSM (365 Tage)'!H303," ")</f>
        <v xml:space="preserve"> </v>
      </c>
      <c r="C265" s="221" t="str">
        <f>IF('JSM (365 Tage)'!J303&gt;0,'JSM (365 Tage)'!J303," ")</f>
        <v xml:space="preserve"> </v>
      </c>
      <c r="D265" s="137" t="str">
        <f>IF('JSM (365 Tage)'!K303&gt;0,'JSM (365 Tage)'!K303," ")</f>
        <v xml:space="preserve"> </v>
      </c>
      <c r="E265" s="140" t="str">
        <f>IF('JSM (365 Tage)'!M303&gt;0,'JSM (365 Tage)'!M303," ")</f>
        <v xml:space="preserve"> </v>
      </c>
      <c r="F265" s="222" t="str">
        <f>IF('JSM (365 Tage)'!$H$14&gt;0,'JSM (365 Tage)'!$H$14*86.4," ")</f>
        <v xml:space="preserve"> </v>
      </c>
    </row>
    <row r="266" spans="1:6">
      <c r="A266" s="223" t="s">
        <v>737</v>
      </c>
      <c r="B266" s="220" t="str">
        <f>IF('JSM (365 Tage)'!H304&gt;0,'JSM (365 Tage)'!H304," ")</f>
        <v xml:space="preserve"> </v>
      </c>
      <c r="C266" s="221" t="str">
        <f>IF('JSM (365 Tage)'!J304&gt;0,'JSM (365 Tage)'!J304," ")</f>
        <v xml:space="preserve"> </v>
      </c>
      <c r="D266" s="137" t="str">
        <f>IF('JSM (365 Tage)'!K304&gt;0,'JSM (365 Tage)'!K304," ")</f>
        <v xml:space="preserve"> </v>
      </c>
      <c r="E266" s="140" t="str">
        <f>IF('JSM (365 Tage)'!M304&gt;0,'JSM (365 Tage)'!M304," ")</f>
        <v xml:space="preserve"> </v>
      </c>
      <c r="F266" s="222" t="str">
        <f>IF('JSM (365 Tage)'!$H$14&gt;0,'JSM (365 Tage)'!$H$14*86.4," ")</f>
        <v xml:space="preserve"> </v>
      </c>
    </row>
    <row r="267" spans="1:6">
      <c r="A267" s="223" t="s">
        <v>738</v>
      </c>
      <c r="B267" s="220" t="str">
        <f>IF('JSM (365 Tage)'!H305&gt;0,'JSM (365 Tage)'!H305," ")</f>
        <v xml:space="preserve"> </v>
      </c>
      <c r="C267" s="221" t="str">
        <f>IF('JSM (365 Tage)'!J305&gt;0,'JSM (365 Tage)'!J305," ")</f>
        <v xml:space="preserve"> </v>
      </c>
      <c r="D267" s="137" t="str">
        <f>IF('JSM (365 Tage)'!K305&gt;0,'JSM (365 Tage)'!K305," ")</f>
        <v xml:space="preserve"> </v>
      </c>
      <c r="E267" s="140" t="str">
        <f>IF('JSM (365 Tage)'!M305&gt;0,'JSM (365 Tage)'!M305," ")</f>
        <v xml:space="preserve"> </v>
      </c>
      <c r="F267" s="222" t="str">
        <f>IF('JSM (365 Tage)'!$H$14&gt;0,'JSM (365 Tage)'!$H$14*86.4," ")</f>
        <v xml:space="preserve"> </v>
      </c>
    </row>
    <row r="268" spans="1:6">
      <c r="A268" s="223" t="s">
        <v>739</v>
      </c>
      <c r="B268" s="220" t="str">
        <f>IF('JSM (365 Tage)'!H306&gt;0,'JSM (365 Tage)'!H306," ")</f>
        <v xml:space="preserve"> </v>
      </c>
      <c r="C268" s="221" t="str">
        <f>IF('JSM (365 Tage)'!J306&gt;0,'JSM (365 Tage)'!J306," ")</f>
        <v xml:space="preserve"> </v>
      </c>
      <c r="D268" s="137" t="str">
        <f>IF('JSM (365 Tage)'!K306&gt;0,'JSM (365 Tage)'!K306," ")</f>
        <v xml:space="preserve"> </v>
      </c>
      <c r="E268" s="140" t="str">
        <f>IF('JSM (365 Tage)'!M306&gt;0,'JSM (365 Tage)'!M306," ")</f>
        <v xml:space="preserve"> </v>
      </c>
      <c r="F268" s="222" t="str">
        <f>IF('JSM (365 Tage)'!$H$14&gt;0,'JSM (365 Tage)'!$H$14*86.4," ")</f>
        <v xml:space="preserve"> </v>
      </c>
    </row>
    <row r="269" spans="1:6">
      <c r="A269" s="223" t="s">
        <v>740</v>
      </c>
      <c r="B269" s="220" t="str">
        <f>IF('JSM (365 Tage)'!H307&gt;0,'JSM (365 Tage)'!H307," ")</f>
        <v xml:space="preserve"> </v>
      </c>
      <c r="C269" s="221" t="str">
        <f>IF('JSM (365 Tage)'!J307&gt;0,'JSM (365 Tage)'!J307," ")</f>
        <v xml:space="preserve"> </v>
      </c>
      <c r="D269" s="137" t="str">
        <f>IF('JSM (365 Tage)'!K307&gt;0,'JSM (365 Tage)'!K307," ")</f>
        <v xml:space="preserve"> </v>
      </c>
      <c r="E269" s="140" t="str">
        <f>IF('JSM (365 Tage)'!M307&gt;0,'JSM (365 Tage)'!M307," ")</f>
        <v xml:space="preserve"> </v>
      </c>
      <c r="F269" s="222" t="str">
        <f>IF('JSM (365 Tage)'!$H$14&gt;0,'JSM (365 Tage)'!$H$14*86.4," ")</f>
        <v xml:space="preserve"> </v>
      </c>
    </row>
    <row r="270" spans="1:6">
      <c r="A270" s="223" t="s">
        <v>741</v>
      </c>
      <c r="B270" s="220" t="str">
        <f>IF('JSM (365 Tage)'!H308&gt;0,'JSM (365 Tage)'!H308," ")</f>
        <v xml:space="preserve"> </v>
      </c>
      <c r="C270" s="221" t="str">
        <f>IF('JSM (365 Tage)'!J308&gt;0,'JSM (365 Tage)'!J308," ")</f>
        <v xml:space="preserve"> </v>
      </c>
      <c r="D270" s="137" t="str">
        <f>IF('JSM (365 Tage)'!K308&gt;0,'JSM (365 Tage)'!K308," ")</f>
        <v xml:space="preserve"> </v>
      </c>
      <c r="E270" s="140" t="str">
        <f>IF('JSM (365 Tage)'!M308&gt;0,'JSM (365 Tage)'!M308," ")</f>
        <v xml:space="preserve"> </v>
      </c>
      <c r="F270" s="222" t="str">
        <f>IF('JSM (365 Tage)'!$H$14&gt;0,'JSM (365 Tage)'!$H$14*86.4," ")</f>
        <v xml:space="preserve"> </v>
      </c>
    </row>
    <row r="271" spans="1:6">
      <c r="A271" s="223" t="s">
        <v>742</v>
      </c>
      <c r="B271" s="220" t="str">
        <f>IF('JSM (365 Tage)'!H309&gt;0,'JSM (365 Tage)'!H309," ")</f>
        <v xml:space="preserve"> </v>
      </c>
      <c r="C271" s="221" t="str">
        <f>IF('JSM (365 Tage)'!J309&gt;0,'JSM (365 Tage)'!J309," ")</f>
        <v xml:space="preserve"> </v>
      </c>
      <c r="D271" s="137" t="str">
        <f>IF('JSM (365 Tage)'!K309&gt;0,'JSM (365 Tage)'!K309," ")</f>
        <v xml:space="preserve"> </v>
      </c>
      <c r="E271" s="140" t="str">
        <f>IF('JSM (365 Tage)'!M309&gt;0,'JSM (365 Tage)'!M309," ")</f>
        <v xml:space="preserve"> </v>
      </c>
      <c r="F271" s="222" t="str">
        <f>IF('JSM (365 Tage)'!$H$14&gt;0,'JSM (365 Tage)'!$H$14*86.4," ")</f>
        <v xml:space="preserve"> </v>
      </c>
    </row>
    <row r="272" spans="1:6">
      <c r="A272" s="223" t="s">
        <v>743</v>
      </c>
      <c r="B272" s="220" t="str">
        <f>IF('JSM (365 Tage)'!H310&gt;0,'JSM (365 Tage)'!H310," ")</f>
        <v xml:space="preserve"> </v>
      </c>
      <c r="C272" s="221" t="str">
        <f>IF('JSM (365 Tage)'!J310&gt;0,'JSM (365 Tage)'!J310," ")</f>
        <v xml:space="preserve"> </v>
      </c>
      <c r="D272" s="137" t="str">
        <f>IF('JSM (365 Tage)'!K310&gt;0,'JSM (365 Tage)'!K310," ")</f>
        <v xml:space="preserve"> </v>
      </c>
      <c r="E272" s="140" t="str">
        <f>IF('JSM (365 Tage)'!M310&gt;0,'JSM (365 Tage)'!M310," ")</f>
        <v xml:space="preserve"> </v>
      </c>
      <c r="F272" s="222" t="str">
        <f>IF('JSM (365 Tage)'!$H$14&gt;0,'JSM (365 Tage)'!$H$14*86.4," ")</f>
        <v xml:space="preserve"> </v>
      </c>
    </row>
    <row r="273" spans="1:6">
      <c r="A273" s="223" t="s">
        <v>744</v>
      </c>
      <c r="B273" s="220" t="str">
        <f>IF('JSM (365 Tage)'!H311&gt;0,'JSM (365 Tage)'!H311," ")</f>
        <v xml:space="preserve"> </v>
      </c>
      <c r="C273" s="221" t="str">
        <f>IF('JSM (365 Tage)'!J311&gt;0,'JSM (365 Tage)'!J311," ")</f>
        <v xml:space="preserve"> </v>
      </c>
      <c r="D273" s="137" t="str">
        <f>IF('JSM (365 Tage)'!K311&gt;0,'JSM (365 Tage)'!K311," ")</f>
        <v xml:space="preserve"> </v>
      </c>
      <c r="E273" s="140" t="str">
        <f>IF('JSM (365 Tage)'!M311&gt;0,'JSM (365 Tage)'!M311," ")</f>
        <v xml:space="preserve"> </v>
      </c>
      <c r="F273" s="222" t="str">
        <f>IF('JSM (365 Tage)'!$H$14&gt;0,'JSM (365 Tage)'!$H$14*86.4," ")</f>
        <v xml:space="preserve"> </v>
      </c>
    </row>
    <row r="274" spans="1:6">
      <c r="A274" s="223" t="s">
        <v>745</v>
      </c>
      <c r="B274" s="220" t="str">
        <f>IF('JSM (365 Tage)'!H312&gt;0,'JSM (365 Tage)'!H312," ")</f>
        <v xml:space="preserve"> </v>
      </c>
      <c r="C274" s="221" t="str">
        <f>IF('JSM (365 Tage)'!J312&gt;0,'JSM (365 Tage)'!J312," ")</f>
        <v xml:space="preserve"> </v>
      </c>
      <c r="D274" s="137" t="str">
        <f>IF('JSM (365 Tage)'!K312&gt;0,'JSM (365 Tage)'!K312," ")</f>
        <v xml:space="preserve"> </v>
      </c>
      <c r="E274" s="140" t="str">
        <f>IF('JSM (365 Tage)'!M312&gt;0,'JSM (365 Tage)'!M312," ")</f>
        <v xml:space="preserve"> </v>
      </c>
      <c r="F274" s="222" t="str">
        <f>IF('JSM (365 Tage)'!$H$14&gt;0,'JSM (365 Tage)'!$H$14*86.4," ")</f>
        <v xml:space="preserve"> </v>
      </c>
    </row>
    <row r="275" spans="1:6">
      <c r="A275" s="223" t="s">
        <v>746</v>
      </c>
      <c r="B275" s="220" t="str">
        <f>IF('JSM (365 Tage)'!H313&gt;0,'JSM (365 Tage)'!H313," ")</f>
        <v xml:space="preserve"> </v>
      </c>
      <c r="C275" s="221" t="str">
        <f>IF('JSM (365 Tage)'!J313&gt;0,'JSM (365 Tage)'!J313," ")</f>
        <v xml:space="preserve"> </v>
      </c>
      <c r="D275" s="137" t="str">
        <f>IF('JSM (365 Tage)'!K313&gt;0,'JSM (365 Tage)'!K313," ")</f>
        <v xml:space="preserve"> </v>
      </c>
      <c r="E275" s="140" t="str">
        <f>IF('JSM (365 Tage)'!M313&gt;0,'JSM (365 Tage)'!M313," ")</f>
        <v xml:space="preserve"> </v>
      </c>
      <c r="F275" s="222" t="str">
        <f>IF('JSM (365 Tage)'!$H$14&gt;0,'JSM (365 Tage)'!$H$14*86.4," ")</f>
        <v xml:space="preserve"> </v>
      </c>
    </row>
    <row r="276" spans="1:6">
      <c r="A276" s="223" t="s">
        <v>747</v>
      </c>
      <c r="B276" s="220" t="str">
        <f>IF('JSM (365 Tage)'!H314&gt;0,'JSM (365 Tage)'!H314," ")</f>
        <v xml:space="preserve"> </v>
      </c>
      <c r="C276" s="221" t="str">
        <f>IF('JSM (365 Tage)'!J314&gt;0,'JSM (365 Tage)'!J314," ")</f>
        <v xml:space="preserve"> </v>
      </c>
      <c r="D276" s="137" t="str">
        <f>IF('JSM (365 Tage)'!K314&gt;0,'JSM (365 Tage)'!K314," ")</f>
        <v xml:space="preserve"> </v>
      </c>
      <c r="E276" s="140" t="str">
        <f>IF('JSM (365 Tage)'!M314&gt;0,'JSM (365 Tage)'!M314," ")</f>
        <v xml:space="preserve"> </v>
      </c>
      <c r="F276" s="222" t="str">
        <f>IF('JSM (365 Tage)'!$H$14&gt;0,'JSM (365 Tage)'!$H$14*86.4," ")</f>
        <v xml:space="preserve"> </v>
      </c>
    </row>
    <row r="277" spans="1:6">
      <c r="A277" s="223" t="s">
        <v>748</v>
      </c>
      <c r="B277" s="220" t="str">
        <f>IF('JSM (365 Tage)'!H315&gt;0,'JSM (365 Tage)'!H315," ")</f>
        <v xml:space="preserve"> </v>
      </c>
      <c r="C277" s="221" t="str">
        <f>IF('JSM (365 Tage)'!J315&gt;0,'JSM (365 Tage)'!J315," ")</f>
        <v xml:space="preserve"> </v>
      </c>
      <c r="D277" s="137" t="str">
        <f>IF('JSM (365 Tage)'!K315&gt;0,'JSM (365 Tage)'!K315," ")</f>
        <v xml:space="preserve"> </v>
      </c>
      <c r="E277" s="140" t="str">
        <f>IF('JSM (365 Tage)'!M315&gt;0,'JSM (365 Tage)'!M315," ")</f>
        <v xml:space="preserve"> </v>
      </c>
      <c r="F277" s="222" t="str">
        <f>IF('JSM (365 Tage)'!$H$14&gt;0,'JSM (365 Tage)'!$H$14*86.4," ")</f>
        <v xml:space="preserve"> </v>
      </c>
    </row>
    <row r="278" spans="1:6">
      <c r="A278" s="223" t="s">
        <v>749</v>
      </c>
      <c r="B278" s="220" t="str">
        <f>IF('JSM (365 Tage)'!H316&gt;0,'JSM (365 Tage)'!H316," ")</f>
        <v xml:space="preserve"> </v>
      </c>
      <c r="C278" s="221" t="str">
        <f>IF('JSM (365 Tage)'!J316&gt;0,'JSM (365 Tage)'!J316," ")</f>
        <v xml:space="preserve"> </v>
      </c>
      <c r="D278" s="137" t="str">
        <f>IF('JSM (365 Tage)'!K316&gt;0,'JSM (365 Tage)'!K316," ")</f>
        <v xml:space="preserve"> </v>
      </c>
      <c r="E278" s="140" t="str">
        <f>IF('JSM (365 Tage)'!M316&gt;0,'JSM (365 Tage)'!M316," ")</f>
        <v xml:space="preserve"> </v>
      </c>
      <c r="F278" s="222" t="str">
        <f>IF('JSM (365 Tage)'!$H$14&gt;0,'JSM (365 Tage)'!$H$14*86.4," ")</f>
        <v xml:space="preserve"> </v>
      </c>
    </row>
    <row r="279" spans="1:6">
      <c r="A279" s="223" t="s">
        <v>750</v>
      </c>
      <c r="B279" s="220" t="str">
        <f>IF('JSM (365 Tage)'!H317&gt;0,'JSM (365 Tage)'!H317," ")</f>
        <v xml:space="preserve"> </v>
      </c>
      <c r="C279" s="221" t="str">
        <f>IF('JSM (365 Tage)'!J317&gt;0,'JSM (365 Tage)'!J317," ")</f>
        <v xml:space="preserve"> </v>
      </c>
      <c r="D279" s="137" t="str">
        <f>IF('JSM (365 Tage)'!K317&gt;0,'JSM (365 Tage)'!K317," ")</f>
        <v xml:space="preserve"> </v>
      </c>
      <c r="E279" s="140" t="str">
        <f>IF('JSM (365 Tage)'!M317&gt;0,'JSM (365 Tage)'!M317," ")</f>
        <v xml:space="preserve"> </v>
      </c>
      <c r="F279" s="222" t="str">
        <f>IF('JSM (365 Tage)'!$H$14&gt;0,'JSM (365 Tage)'!$H$14*86.4," ")</f>
        <v xml:space="preserve"> </v>
      </c>
    </row>
    <row r="280" spans="1:6">
      <c r="A280" s="223" t="s">
        <v>751</v>
      </c>
      <c r="B280" s="220" t="str">
        <f>IF('JSM (365 Tage)'!H318&gt;0,'JSM (365 Tage)'!H318," ")</f>
        <v xml:space="preserve"> </v>
      </c>
      <c r="C280" s="221" t="str">
        <f>IF('JSM (365 Tage)'!J318&gt;0,'JSM (365 Tage)'!J318," ")</f>
        <v xml:space="preserve"> </v>
      </c>
      <c r="D280" s="137" t="str">
        <f>IF('JSM (365 Tage)'!K318&gt;0,'JSM (365 Tage)'!K318," ")</f>
        <v xml:space="preserve"> </v>
      </c>
      <c r="E280" s="140" t="str">
        <f>IF('JSM (365 Tage)'!M318&gt;0,'JSM (365 Tage)'!M318," ")</f>
        <v xml:space="preserve"> </v>
      </c>
      <c r="F280" s="222" t="str">
        <f>IF('JSM (365 Tage)'!$H$14&gt;0,'JSM (365 Tage)'!$H$14*86.4," ")</f>
        <v xml:space="preserve"> </v>
      </c>
    </row>
    <row r="281" spans="1:6">
      <c r="A281" s="223" t="s">
        <v>752</v>
      </c>
      <c r="B281" s="220" t="str">
        <f>IF('JSM (365 Tage)'!H319&gt;0,'JSM (365 Tage)'!H319," ")</f>
        <v xml:space="preserve"> </v>
      </c>
      <c r="C281" s="221" t="str">
        <f>IF('JSM (365 Tage)'!J319&gt;0,'JSM (365 Tage)'!J319," ")</f>
        <v xml:space="preserve"> </v>
      </c>
      <c r="D281" s="137" t="str">
        <f>IF('JSM (365 Tage)'!K319&gt;0,'JSM (365 Tage)'!K319," ")</f>
        <v xml:space="preserve"> </v>
      </c>
      <c r="E281" s="140" t="str">
        <f>IF('JSM (365 Tage)'!M319&gt;0,'JSM (365 Tage)'!M319," ")</f>
        <v xml:space="preserve"> </v>
      </c>
      <c r="F281" s="222" t="str">
        <f>IF('JSM (365 Tage)'!$H$14&gt;0,'JSM (365 Tage)'!$H$14*86.4," ")</f>
        <v xml:space="preserve"> </v>
      </c>
    </row>
    <row r="282" spans="1:6">
      <c r="A282" s="223" t="s">
        <v>753</v>
      </c>
      <c r="B282" s="220" t="str">
        <f>IF('JSM (365 Tage)'!H320&gt;0,'JSM (365 Tage)'!H320," ")</f>
        <v xml:space="preserve"> </v>
      </c>
      <c r="C282" s="221" t="str">
        <f>IF('JSM (365 Tage)'!J320&gt;0,'JSM (365 Tage)'!J320," ")</f>
        <v xml:space="preserve"> </v>
      </c>
      <c r="D282" s="137" t="str">
        <f>IF('JSM (365 Tage)'!K320&gt;0,'JSM (365 Tage)'!K320," ")</f>
        <v xml:space="preserve"> </v>
      </c>
      <c r="E282" s="140" t="str">
        <f>IF('JSM (365 Tage)'!M320&gt;0,'JSM (365 Tage)'!M320," ")</f>
        <v xml:space="preserve"> </v>
      </c>
      <c r="F282" s="222" t="str">
        <f>IF('JSM (365 Tage)'!$H$14&gt;0,'JSM (365 Tage)'!$H$14*86.4," ")</f>
        <v xml:space="preserve"> </v>
      </c>
    </row>
    <row r="283" spans="1:6">
      <c r="A283" s="223" t="s">
        <v>754</v>
      </c>
      <c r="B283" s="220" t="str">
        <f>IF('JSM (365 Tage)'!H321&gt;0,'JSM (365 Tage)'!H321," ")</f>
        <v xml:space="preserve"> </v>
      </c>
      <c r="C283" s="221" t="str">
        <f>IF('JSM (365 Tage)'!J321&gt;0,'JSM (365 Tage)'!J321," ")</f>
        <v xml:space="preserve"> </v>
      </c>
      <c r="D283" s="137" t="str">
        <f>IF('JSM (365 Tage)'!K321&gt;0,'JSM (365 Tage)'!K321," ")</f>
        <v xml:space="preserve"> </v>
      </c>
      <c r="E283" s="140" t="str">
        <f>IF('JSM (365 Tage)'!M321&gt;0,'JSM (365 Tage)'!M321," ")</f>
        <v xml:space="preserve"> </v>
      </c>
      <c r="F283" s="222" t="str">
        <f>IF('JSM (365 Tage)'!$H$14&gt;0,'JSM (365 Tage)'!$H$14*86.4," ")</f>
        <v xml:space="preserve"> </v>
      </c>
    </row>
    <row r="284" spans="1:6">
      <c r="A284" s="223" t="s">
        <v>755</v>
      </c>
      <c r="B284" s="220" t="str">
        <f>IF('JSM (365 Tage)'!H322&gt;0,'JSM (365 Tage)'!H322," ")</f>
        <v xml:space="preserve"> </v>
      </c>
      <c r="C284" s="221" t="str">
        <f>IF('JSM (365 Tage)'!J322&gt;0,'JSM (365 Tage)'!J322," ")</f>
        <v xml:space="preserve"> </v>
      </c>
      <c r="D284" s="137" t="str">
        <f>IF('JSM (365 Tage)'!K322&gt;0,'JSM (365 Tage)'!K322," ")</f>
        <v xml:space="preserve"> </v>
      </c>
      <c r="E284" s="140" t="str">
        <f>IF('JSM (365 Tage)'!M322&gt;0,'JSM (365 Tage)'!M322," ")</f>
        <v xml:space="preserve"> </v>
      </c>
      <c r="F284" s="222" t="str">
        <f>IF('JSM (365 Tage)'!$H$14&gt;0,'JSM (365 Tage)'!$H$14*86.4," ")</f>
        <v xml:space="preserve"> </v>
      </c>
    </row>
    <row r="285" spans="1:6">
      <c r="A285" s="223" t="s">
        <v>756</v>
      </c>
      <c r="B285" s="220" t="str">
        <f>IF('JSM (365 Tage)'!H323&gt;0,'JSM (365 Tage)'!H323," ")</f>
        <v xml:space="preserve"> </v>
      </c>
      <c r="C285" s="221" t="str">
        <f>IF('JSM (365 Tage)'!J323&gt;0,'JSM (365 Tage)'!J323," ")</f>
        <v xml:space="preserve"> </v>
      </c>
      <c r="D285" s="137" t="str">
        <f>IF('JSM (365 Tage)'!K323&gt;0,'JSM (365 Tage)'!K323," ")</f>
        <v xml:space="preserve"> </v>
      </c>
      <c r="E285" s="140" t="str">
        <f>IF('JSM (365 Tage)'!M323&gt;0,'JSM (365 Tage)'!M323," ")</f>
        <v xml:space="preserve"> </v>
      </c>
      <c r="F285" s="222" t="str">
        <f>IF('JSM (365 Tage)'!$H$14&gt;0,'JSM (365 Tage)'!$H$14*86.4," ")</f>
        <v xml:space="preserve"> </v>
      </c>
    </row>
    <row r="286" spans="1:6">
      <c r="A286" s="223" t="s">
        <v>757</v>
      </c>
      <c r="B286" s="220" t="str">
        <f>IF('JSM (365 Tage)'!H324&gt;0,'JSM (365 Tage)'!H324," ")</f>
        <v xml:space="preserve"> </v>
      </c>
      <c r="C286" s="221" t="str">
        <f>IF('JSM (365 Tage)'!J324&gt;0,'JSM (365 Tage)'!J324," ")</f>
        <v xml:space="preserve"> </v>
      </c>
      <c r="D286" s="137" t="str">
        <f>IF('JSM (365 Tage)'!K324&gt;0,'JSM (365 Tage)'!K324," ")</f>
        <v xml:space="preserve"> </v>
      </c>
      <c r="E286" s="140" t="str">
        <f>IF('JSM (365 Tage)'!M324&gt;0,'JSM (365 Tage)'!M324," ")</f>
        <v xml:space="preserve"> </v>
      </c>
      <c r="F286" s="222" t="str">
        <f>IF('JSM (365 Tage)'!$H$14&gt;0,'JSM (365 Tage)'!$H$14*86.4," ")</f>
        <v xml:space="preserve"> </v>
      </c>
    </row>
    <row r="287" spans="1:6">
      <c r="A287" s="223" t="s">
        <v>758</v>
      </c>
      <c r="B287" s="220" t="str">
        <f>IF('JSM (365 Tage)'!H325&gt;0,'JSM (365 Tage)'!H325," ")</f>
        <v xml:space="preserve"> </v>
      </c>
      <c r="C287" s="221" t="str">
        <f>IF('JSM (365 Tage)'!J325&gt;0,'JSM (365 Tage)'!J325," ")</f>
        <v xml:space="preserve"> </v>
      </c>
      <c r="D287" s="137" t="str">
        <f>IF('JSM (365 Tage)'!K325&gt;0,'JSM (365 Tage)'!K325," ")</f>
        <v xml:space="preserve"> </v>
      </c>
      <c r="E287" s="140" t="str">
        <f>IF('JSM (365 Tage)'!M325&gt;0,'JSM (365 Tage)'!M325," ")</f>
        <v xml:space="preserve"> </v>
      </c>
      <c r="F287" s="222" t="str">
        <f>IF('JSM (365 Tage)'!$H$14&gt;0,'JSM (365 Tage)'!$H$14*86.4," ")</f>
        <v xml:space="preserve"> </v>
      </c>
    </row>
    <row r="288" spans="1:6">
      <c r="A288" s="223" t="s">
        <v>759</v>
      </c>
      <c r="B288" s="220" t="str">
        <f>IF('JSM (365 Tage)'!H326&gt;0,'JSM (365 Tage)'!H326," ")</f>
        <v xml:space="preserve"> </v>
      </c>
      <c r="C288" s="221" t="str">
        <f>IF('JSM (365 Tage)'!J326&gt;0,'JSM (365 Tage)'!J326," ")</f>
        <v xml:space="preserve"> </v>
      </c>
      <c r="D288" s="137" t="str">
        <f>IF('JSM (365 Tage)'!K326&gt;0,'JSM (365 Tage)'!K326," ")</f>
        <v xml:space="preserve"> </v>
      </c>
      <c r="E288" s="140" t="str">
        <f>IF('JSM (365 Tage)'!M326&gt;0,'JSM (365 Tage)'!M326," ")</f>
        <v xml:space="preserve"> </v>
      </c>
      <c r="F288" s="222" t="str">
        <f>IF('JSM (365 Tage)'!$H$14&gt;0,'JSM (365 Tage)'!$H$14*86.4," ")</f>
        <v xml:space="preserve"> </v>
      </c>
    </row>
    <row r="289" spans="1:6">
      <c r="A289" s="223" t="s">
        <v>760</v>
      </c>
      <c r="B289" s="220" t="str">
        <f>IF('JSM (365 Tage)'!H327&gt;0,'JSM (365 Tage)'!H327," ")</f>
        <v xml:space="preserve"> </v>
      </c>
      <c r="C289" s="221" t="str">
        <f>IF('JSM (365 Tage)'!J327&gt;0,'JSM (365 Tage)'!J327," ")</f>
        <v xml:space="preserve"> </v>
      </c>
      <c r="D289" s="137" t="str">
        <f>IF('JSM (365 Tage)'!K327&gt;0,'JSM (365 Tage)'!K327," ")</f>
        <v xml:space="preserve"> </v>
      </c>
      <c r="E289" s="140" t="str">
        <f>IF('JSM (365 Tage)'!M327&gt;0,'JSM (365 Tage)'!M327," ")</f>
        <v xml:space="preserve"> </v>
      </c>
      <c r="F289" s="222" t="str">
        <f>IF('JSM (365 Tage)'!$H$14&gt;0,'JSM (365 Tage)'!$H$14*86.4," ")</f>
        <v xml:space="preserve"> </v>
      </c>
    </row>
    <row r="290" spans="1:6">
      <c r="A290" s="223" t="s">
        <v>761</v>
      </c>
      <c r="B290" s="220" t="str">
        <f>IF('JSM (365 Tage)'!H328&gt;0,'JSM (365 Tage)'!H328," ")</f>
        <v xml:space="preserve"> </v>
      </c>
      <c r="C290" s="221" t="str">
        <f>IF('JSM (365 Tage)'!J328&gt;0,'JSM (365 Tage)'!J328," ")</f>
        <v xml:space="preserve"> </v>
      </c>
      <c r="D290" s="137" t="str">
        <f>IF('JSM (365 Tage)'!K328&gt;0,'JSM (365 Tage)'!K328," ")</f>
        <v xml:space="preserve"> </v>
      </c>
      <c r="E290" s="140" t="str">
        <f>IF('JSM (365 Tage)'!M328&gt;0,'JSM (365 Tage)'!M328," ")</f>
        <v xml:space="preserve"> </v>
      </c>
      <c r="F290" s="222" t="str">
        <f>IF('JSM (365 Tage)'!$H$14&gt;0,'JSM (365 Tage)'!$H$14*86.4," ")</f>
        <v xml:space="preserve"> </v>
      </c>
    </row>
    <row r="291" spans="1:6">
      <c r="A291" s="223" t="s">
        <v>762</v>
      </c>
      <c r="B291" s="220" t="str">
        <f>IF('JSM (365 Tage)'!H329&gt;0,'JSM (365 Tage)'!H329," ")</f>
        <v xml:space="preserve"> </v>
      </c>
      <c r="C291" s="221" t="str">
        <f>IF('JSM (365 Tage)'!J329&gt;0,'JSM (365 Tage)'!J329," ")</f>
        <v xml:space="preserve"> </v>
      </c>
      <c r="D291" s="137" t="str">
        <f>IF('JSM (365 Tage)'!K329&gt;0,'JSM (365 Tage)'!K329," ")</f>
        <v xml:space="preserve"> </v>
      </c>
      <c r="E291" s="140" t="str">
        <f>IF('JSM (365 Tage)'!M329&gt;0,'JSM (365 Tage)'!M329," ")</f>
        <v xml:space="preserve"> </v>
      </c>
      <c r="F291" s="222" t="str">
        <f>IF('JSM (365 Tage)'!$H$14&gt;0,'JSM (365 Tage)'!$H$14*86.4," ")</f>
        <v xml:space="preserve"> </v>
      </c>
    </row>
    <row r="292" spans="1:6">
      <c r="A292" s="223" t="s">
        <v>763</v>
      </c>
      <c r="B292" s="220" t="str">
        <f>IF('JSM (365 Tage)'!H330&gt;0,'JSM (365 Tage)'!H330," ")</f>
        <v xml:space="preserve"> </v>
      </c>
      <c r="C292" s="221" t="str">
        <f>IF('JSM (365 Tage)'!J330&gt;0,'JSM (365 Tage)'!J330," ")</f>
        <v xml:space="preserve"> </v>
      </c>
      <c r="D292" s="137" t="str">
        <f>IF('JSM (365 Tage)'!K330&gt;0,'JSM (365 Tage)'!K330," ")</f>
        <v xml:space="preserve"> </v>
      </c>
      <c r="E292" s="140" t="str">
        <f>IF('JSM (365 Tage)'!M330&gt;0,'JSM (365 Tage)'!M330," ")</f>
        <v xml:space="preserve"> </v>
      </c>
      <c r="F292" s="222" t="str">
        <f>IF('JSM (365 Tage)'!$H$14&gt;0,'JSM (365 Tage)'!$H$14*86.4," ")</f>
        <v xml:space="preserve"> </v>
      </c>
    </row>
    <row r="293" spans="1:6">
      <c r="A293" s="223" t="s">
        <v>764</v>
      </c>
      <c r="B293" s="220" t="str">
        <f>IF('JSM (365 Tage)'!H331&gt;0,'JSM (365 Tage)'!H331," ")</f>
        <v xml:space="preserve"> </v>
      </c>
      <c r="C293" s="221" t="str">
        <f>IF('JSM (365 Tage)'!J331&gt;0,'JSM (365 Tage)'!J331," ")</f>
        <v xml:space="preserve"> </v>
      </c>
      <c r="D293" s="137" t="str">
        <f>IF('JSM (365 Tage)'!K331&gt;0,'JSM (365 Tage)'!K331," ")</f>
        <v xml:space="preserve"> </v>
      </c>
      <c r="E293" s="140" t="str">
        <f>IF('JSM (365 Tage)'!M331&gt;0,'JSM (365 Tage)'!M331," ")</f>
        <v xml:space="preserve"> </v>
      </c>
      <c r="F293" s="222" t="str">
        <f>IF('JSM (365 Tage)'!$H$14&gt;0,'JSM (365 Tage)'!$H$14*86.4," ")</f>
        <v xml:space="preserve"> </v>
      </c>
    </row>
    <row r="294" spans="1:6">
      <c r="A294" s="223" t="s">
        <v>765</v>
      </c>
      <c r="B294" s="220" t="str">
        <f>IF('JSM (365 Tage)'!H332&gt;0,'JSM (365 Tage)'!H332," ")</f>
        <v xml:space="preserve"> </v>
      </c>
      <c r="C294" s="221" t="str">
        <f>IF('JSM (365 Tage)'!J332&gt;0,'JSM (365 Tage)'!J332," ")</f>
        <v xml:space="preserve"> </v>
      </c>
      <c r="D294" s="137" t="str">
        <f>IF('JSM (365 Tage)'!K332&gt;0,'JSM (365 Tage)'!K332," ")</f>
        <v xml:space="preserve"> </v>
      </c>
      <c r="E294" s="140" t="str">
        <f>IF('JSM (365 Tage)'!M332&gt;0,'JSM (365 Tage)'!M332," ")</f>
        <v xml:space="preserve"> </v>
      </c>
      <c r="F294" s="222" t="str">
        <f>IF('JSM (365 Tage)'!$H$14&gt;0,'JSM (365 Tage)'!$H$14*86.4," ")</f>
        <v xml:space="preserve"> </v>
      </c>
    </row>
    <row r="295" spans="1:6">
      <c r="A295" s="223" t="s">
        <v>766</v>
      </c>
      <c r="B295" s="220" t="str">
        <f>IF('JSM (365 Tage)'!H333&gt;0,'JSM (365 Tage)'!H333," ")</f>
        <v xml:space="preserve"> </v>
      </c>
      <c r="C295" s="221" t="str">
        <f>IF('JSM (365 Tage)'!J333&gt;0,'JSM (365 Tage)'!J333," ")</f>
        <v xml:space="preserve"> </v>
      </c>
      <c r="D295" s="137" t="str">
        <f>IF('JSM (365 Tage)'!K333&gt;0,'JSM (365 Tage)'!K333," ")</f>
        <v xml:space="preserve"> </v>
      </c>
      <c r="E295" s="140" t="str">
        <f>IF('JSM (365 Tage)'!M333&gt;0,'JSM (365 Tage)'!M333," ")</f>
        <v xml:space="preserve"> </v>
      </c>
      <c r="F295" s="222" t="str">
        <f>IF('JSM (365 Tage)'!$H$14&gt;0,'JSM (365 Tage)'!$H$14*86.4," ")</f>
        <v xml:space="preserve"> </v>
      </c>
    </row>
    <row r="296" spans="1:6">
      <c r="A296" s="223" t="s">
        <v>767</v>
      </c>
      <c r="B296" s="220" t="str">
        <f>IF('JSM (365 Tage)'!H334&gt;0,'JSM (365 Tage)'!H334," ")</f>
        <v xml:space="preserve"> </v>
      </c>
      <c r="C296" s="221" t="str">
        <f>IF('JSM (365 Tage)'!J334&gt;0,'JSM (365 Tage)'!J334," ")</f>
        <v xml:space="preserve"> </v>
      </c>
      <c r="D296" s="137" t="str">
        <f>IF('JSM (365 Tage)'!K334&gt;0,'JSM (365 Tage)'!K334," ")</f>
        <v xml:space="preserve"> </v>
      </c>
      <c r="E296" s="140" t="str">
        <f>IF('JSM (365 Tage)'!M334&gt;0,'JSM (365 Tage)'!M334," ")</f>
        <v xml:space="preserve"> </v>
      </c>
      <c r="F296" s="222" t="str">
        <f>IF('JSM (365 Tage)'!$H$14&gt;0,'JSM (365 Tage)'!$H$14*86.4," ")</f>
        <v xml:space="preserve"> </v>
      </c>
    </row>
    <row r="297" spans="1:6">
      <c r="A297" s="223" t="s">
        <v>768</v>
      </c>
      <c r="B297" s="220" t="str">
        <f>IF('JSM (365 Tage)'!H335&gt;0,'JSM (365 Tage)'!H335," ")</f>
        <v xml:space="preserve"> </v>
      </c>
      <c r="C297" s="221" t="str">
        <f>IF('JSM (365 Tage)'!J335&gt;0,'JSM (365 Tage)'!J335," ")</f>
        <v xml:space="preserve"> </v>
      </c>
      <c r="D297" s="137" t="str">
        <f>IF('JSM (365 Tage)'!K335&gt;0,'JSM (365 Tage)'!K335," ")</f>
        <v xml:space="preserve"> </v>
      </c>
      <c r="E297" s="140" t="str">
        <f>IF('JSM (365 Tage)'!M335&gt;0,'JSM (365 Tage)'!M335," ")</f>
        <v xml:space="preserve"> </v>
      </c>
      <c r="F297" s="222" t="str">
        <f>IF('JSM (365 Tage)'!$H$14&gt;0,'JSM (365 Tage)'!$H$14*86.4," ")</f>
        <v xml:space="preserve"> </v>
      </c>
    </row>
    <row r="298" spans="1:6">
      <c r="A298" s="223" t="s">
        <v>769</v>
      </c>
      <c r="B298" s="220" t="str">
        <f>IF('JSM (365 Tage)'!H336&gt;0,'JSM (365 Tage)'!H336," ")</f>
        <v xml:space="preserve"> </v>
      </c>
      <c r="C298" s="221" t="str">
        <f>IF('JSM (365 Tage)'!J336&gt;0,'JSM (365 Tage)'!J336," ")</f>
        <v xml:space="preserve"> </v>
      </c>
      <c r="D298" s="137" t="str">
        <f>IF('JSM (365 Tage)'!K336&gt;0,'JSM (365 Tage)'!K336," ")</f>
        <v xml:space="preserve"> </v>
      </c>
      <c r="E298" s="140" t="str">
        <f>IF('JSM (365 Tage)'!M336&gt;0,'JSM (365 Tage)'!M336," ")</f>
        <v xml:space="preserve"> </v>
      </c>
      <c r="F298" s="222" t="str">
        <f>IF('JSM (365 Tage)'!$H$14&gt;0,'JSM (365 Tage)'!$H$14*86.4," ")</f>
        <v xml:space="preserve"> </v>
      </c>
    </row>
    <row r="299" spans="1:6">
      <c r="A299" s="223" t="s">
        <v>770</v>
      </c>
      <c r="B299" s="220" t="str">
        <f>IF('JSM (365 Tage)'!H337&gt;0,'JSM (365 Tage)'!H337," ")</f>
        <v xml:space="preserve"> </v>
      </c>
      <c r="C299" s="221" t="str">
        <f>IF('JSM (365 Tage)'!J337&gt;0,'JSM (365 Tage)'!J337," ")</f>
        <v xml:space="preserve"> </v>
      </c>
      <c r="D299" s="137" t="str">
        <f>IF('JSM (365 Tage)'!K337&gt;0,'JSM (365 Tage)'!K337," ")</f>
        <v xml:space="preserve"> </v>
      </c>
      <c r="E299" s="140" t="str">
        <f>IF('JSM (365 Tage)'!M337&gt;0,'JSM (365 Tage)'!M337," ")</f>
        <v xml:space="preserve"> </v>
      </c>
      <c r="F299" s="222" t="str">
        <f>IF('JSM (365 Tage)'!$H$14&gt;0,'JSM (365 Tage)'!$H$14*86.4," ")</f>
        <v xml:space="preserve"> </v>
      </c>
    </row>
    <row r="300" spans="1:6">
      <c r="A300" s="223" t="s">
        <v>771</v>
      </c>
      <c r="B300" s="220" t="str">
        <f>IF('JSM (365 Tage)'!H338&gt;0,'JSM (365 Tage)'!H338," ")</f>
        <v xml:space="preserve"> </v>
      </c>
      <c r="C300" s="221" t="str">
        <f>IF('JSM (365 Tage)'!J338&gt;0,'JSM (365 Tage)'!J338," ")</f>
        <v xml:space="preserve"> </v>
      </c>
      <c r="D300" s="137" t="str">
        <f>IF('JSM (365 Tage)'!K338&gt;0,'JSM (365 Tage)'!K338," ")</f>
        <v xml:space="preserve"> </v>
      </c>
      <c r="E300" s="140" t="str">
        <f>IF('JSM (365 Tage)'!M338&gt;0,'JSM (365 Tage)'!M338," ")</f>
        <v xml:space="preserve"> </v>
      </c>
      <c r="F300" s="222" t="str">
        <f>IF('JSM (365 Tage)'!$H$14&gt;0,'JSM (365 Tage)'!$H$14*86.4," ")</f>
        <v xml:space="preserve"> </v>
      </c>
    </row>
    <row r="301" spans="1:6">
      <c r="A301" s="223" t="s">
        <v>772</v>
      </c>
      <c r="B301" s="220" t="str">
        <f>IF('JSM (365 Tage)'!H339&gt;0,'JSM (365 Tage)'!H339," ")</f>
        <v xml:space="preserve"> </v>
      </c>
      <c r="C301" s="221" t="str">
        <f>IF('JSM (365 Tage)'!J339&gt;0,'JSM (365 Tage)'!J339," ")</f>
        <v xml:space="preserve"> </v>
      </c>
      <c r="D301" s="137" t="str">
        <f>IF('JSM (365 Tage)'!K339&gt;0,'JSM (365 Tage)'!K339," ")</f>
        <v xml:space="preserve"> </v>
      </c>
      <c r="E301" s="140" t="str">
        <f>IF('JSM (365 Tage)'!M339&gt;0,'JSM (365 Tage)'!M339," ")</f>
        <v xml:space="preserve"> </v>
      </c>
      <c r="F301" s="222" t="str">
        <f>IF('JSM (365 Tage)'!$H$14&gt;0,'JSM (365 Tage)'!$H$14*86.4," ")</f>
        <v xml:space="preserve"> </v>
      </c>
    </row>
    <row r="302" spans="1:6">
      <c r="A302" s="223" t="s">
        <v>773</v>
      </c>
      <c r="B302" s="220" t="str">
        <f>IF('JSM (365 Tage)'!H340&gt;0,'JSM (365 Tage)'!H340," ")</f>
        <v xml:space="preserve"> </v>
      </c>
      <c r="C302" s="221" t="str">
        <f>IF('JSM (365 Tage)'!J340&gt;0,'JSM (365 Tage)'!J340," ")</f>
        <v xml:space="preserve"> </v>
      </c>
      <c r="D302" s="137" t="str">
        <f>IF('JSM (365 Tage)'!K340&gt;0,'JSM (365 Tage)'!K340," ")</f>
        <v xml:space="preserve"> </v>
      </c>
      <c r="E302" s="140" t="str">
        <f>IF('JSM (365 Tage)'!M340&gt;0,'JSM (365 Tage)'!M340," ")</f>
        <v xml:space="preserve"> </v>
      </c>
      <c r="F302" s="222" t="str">
        <f>IF('JSM (365 Tage)'!$H$14&gt;0,'JSM (365 Tage)'!$H$14*86.4," ")</f>
        <v xml:space="preserve"> </v>
      </c>
    </row>
    <row r="303" spans="1:6">
      <c r="A303" s="223" t="s">
        <v>774</v>
      </c>
      <c r="B303" s="220" t="str">
        <f>IF('JSM (365 Tage)'!H341&gt;0,'JSM (365 Tage)'!H341," ")</f>
        <v xml:space="preserve"> </v>
      </c>
      <c r="C303" s="221" t="str">
        <f>IF('JSM (365 Tage)'!J341&gt;0,'JSM (365 Tage)'!J341," ")</f>
        <v xml:space="preserve"> </v>
      </c>
      <c r="D303" s="137" t="str">
        <f>IF('JSM (365 Tage)'!K341&gt;0,'JSM (365 Tage)'!K341," ")</f>
        <v xml:space="preserve"> </v>
      </c>
      <c r="E303" s="140" t="str">
        <f>IF('JSM (365 Tage)'!M341&gt;0,'JSM (365 Tage)'!M341," ")</f>
        <v xml:space="preserve"> </v>
      </c>
      <c r="F303" s="222" t="str">
        <f>IF('JSM (365 Tage)'!$H$14&gt;0,'JSM (365 Tage)'!$H$14*86.4," ")</f>
        <v xml:space="preserve"> </v>
      </c>
    </row>
    <row r="304" spans="1:6">
      <c r="A304" s="223" t="s">
        <v>775</v>
      </c>
      <c r="B304" s="220" t="str">
        <f>IF('JSM (365 Tage)'!H342&gt;0,'JSM (365 Tage)'!H342," ")</f>
        <v xml:space="preserve"> </v>
      </c>
      <c r="C304" s="221" t="str">
        <f>IF('JSM (365 Tage)'!J342&gt;0,'JSM (365 Tage)'!J342," ")</f>
        <v xml:space="preserve"> </v>
      </c>
      <c r="D304" s="137" t="str">
        <f>IF('JSM (365 Tage)'!K342&gt;0,'JSM (365 Tage)'!K342," ")</f>
        <v xml:space="preserve"> </v>
      </c>
      <c r="E304" s="140" t="str">
        <f>IF('JSM (365 Tage)'!M342&gt;0,'JSM (365 Tage)'!M342," ")</f>
        <v xml:space="preserve"> </v>
      </c>
      <c r="F304" s="222" t="str">
        <f>IF('JSM (365 Tage)'!$H$14&gt;0,'JSM (365 Tage)'!$H$14*86.4," ")</f>
        <v xml:space="preserve"> </v>
      </c>
    </row>
    <row r="305" spans="1:6">
      <c r="A305" s="223" t="s">
        <v>776</v>
      </c>
      <c r="B305" s="220" t="str">
        <f>IF('JSM (365 Tage)'!H343&gt;0,'JSM (365 Tage)'!H343," ")</f>
        <v xml:space="preserve"> </v>
      </c>
      <c r="C305" s="221" t="str">
        <f>IF('JSM (365 Tage)'!J343&gt;0,'JSM (365 Tage)'!J343," ")</f>
        <v xml:space="preserve"> </v>
      </c>
      <c r="D305" s="137" t="str">
        <f>IF('JSM (365 Tage)'!K343&gt;0,'JSM (365 Tage)'!K343," ")</f>
        <v xml:space="preserve"> </v>
      </c>
      <c r="E305" s="140" t="str">
        <f>IF('JSM (365 Tage)'!M343&gt;0,'JSM (365 Tage)'!M343," ")</f>
        <v xml:space="preserve"> </v>
      </c>
      <c r="F305" s="222" t="str">
        <f>IF('JSM (365 Tage)'!$H$14&gt;0,'JSM (365 Tage)'!$H$14*86.4," ")</f>
        <v xml:space="preserve"> </v>
      </c>
    </row>
    <row r="306" spans="1:6">
      <c r="A306" s="223" t="s">
        <v>777</v>
      </c>
      <c r="B306" s="220" t="str">
        <f>IF('JSM (365 Tage)'!H344&gt;0,'JSM (365 Tage)'!H344," ")</f>
        <v xml:space="preserve"> </v>
      </c>
      <c r="C306" s="221" t="str">
        <f>IF('JSM (365 Tage)'!J344&gt;0,'JSM (365 Tage)'!J344," ")</f>
        <v xml:space="preserve"> </v>
      </c>
      <c r="D306" s="137" t="str">
        <f>IF('JSM (365 Tage)'!K344&gt;0,'JSM (365 Tage)'!K344," ")</f>
        <v xml:space="preserve"> </v>
      </c>
      <c r="E306" s="140" t="str">
        <f>IF('JSM (365 Tage)'!M344&gt;0,'JSM (365 Tage)'!M344," ")</f>
        <v xml:space="preserve"> </v>
      </c>
      <c r="F306" s="222" t="str">
        <f>IF('JSM (365 Tage)'!$H$14&gt;0,'JSM (365 Tage)'!$H$14*86.4," ")</f>
        <v xml:space="preserve"> </v>
      </c>
    </row>
    <row r="307" spans="1:6">
      <c r="A307" s="223" t="s">
        <v>778</v>
      </c>
      <c r="B307" s="220" t="str">
        <f>IF('JSM (365 Tage)'!H345&gt;0,'JSM (365 Tage)'!H345," ")</f>
        <v xml:space="preserve"> </v>
      </c>
      <c r="C307" s="221" t="str">
        <f>IF('JSM (365 Tage)'!J345&gt;0,'JSM (365 Tage)'!J345," ")</f>
        <v xml:space="preserve"> </v>
      </c>
      <c r="D307" s="137" t="str">
        <f>IF('JSM (365 Tage)'!K345&gt;0,'JSM (365 Tage)'!K345," ")</f>
        <v xml:space="preserve"> </v>
      </c>
      <c r="E307" s="140" t="str">
        <f>IF('JSM (365 Tage)'!M345&gt;0,'JSM (365 Tage)'!M345," ")</f>
        <v xml:space="preserve"> </v>
      </c>
      <c r="F307" s="222" t="str">
        <f>IF('JSM (365 Tage)'!$H$14&gt;0,'JSM (365 Tage)'!$H$14*86.4," ")</f>
        <v xml:space="preserve"> </v>
      </c>
    </row>
    <row r="308" spans="1:6">
      <c r="A308" s="223" t="s">
        <v>779</v>
      </c>
      <c r="B308" s="220" t="str">
        <f>IF('JSM (365 Tage)'!H346&gt;0,'JSM (365 Tage)'!H346," ")</f>
        <v xml:space="preserve"> </v>
      </c>
      <c r="C308" s="221" t="str">
        <f>IF('JSM (365 Tage)'!J346&gt;0,'JSM (365 Tage)'!J346," ")</f>
        <v xml:space="preserve"> </v>
      </c>
      <c r="D308" s="137" t="str">
        <f>IF('JSM (365 Tage)'!K346&gt;0,'JSM (365 Tage)'!K346," ")</f>
        <v xml:space="preserve"> </v>
      </c>
      <c r="E308" s="140" t="str">
        <f>IF('JSM (365 Tage)'!M346&gt;0,'JSM (365 Tage)'!M346," ")</f>
        <v xml:space="preserve"> </v>
      </c>
      <c r="F308" s="222" t="str">
        <f>IF('JSM (365 Tage)'!$H$14&gt;0,'JSM (365 Tage)'!$H$14*86.4," ")</f>
        <v xml:space="preserve"> </v>
      </c>
    </row>
    <row r="309" spans="1:6">
      <c r="A309" s="223" t="s">
        <v>780</v>
      </c>
      <c r="B309" s="220" t="str">
        <f>IF('JSM (365 Tage)'!H347&gt;0,'JSM (365 Tage)'!H347," ")</f>
        <v xml:space="preserve"> </v>
      </c>
      <c r="C309" s="221" t="str">
        <f>IF('JSM (365 Tage)'!J347&gt;0,'JSM (365 Tage)'!J347," ")</f>
        <v xml:space="preserve"> </v>
      </c>
      <c r="D309" s="137" t="str">
        <f>IF('JSM (365 Tage)'!K347&gt;0,'JSM (365 Tage)'!K347," ")</f>
        <v xml:space="preserve"> </v>
      </c>
      <c r="E309" s="140" t="str">
        <f>IF('JSM (365 Tage)'!M347&gt;0,'JSM (365 Tage)'!M347," ")</f>
        <v xml:space="preserve"> </v>
      </c>
      <c r="F309" s="222" t="str">
        <f>IF('JSM (365 Tage)'!$H$14&gt;0,'JSM (365 Tage)'!$H$14*86.4," ")</f>
        <v xml:space="preserve"> </v>
      </c>
    </row>
    <row r="310" spans="1:6">
      <c r="A310" s="223" t="s">
        <v>781</v>
      </c>
      <c r="B310" s="220" t="str">
        <f>IF('JSM (365 Tage)'!H348&gt;0,'JSM (365 Tage)'!H348," ")</f>
        <v xml:space="preserve"> </v>
      </c>
      <c r="C310" s="221" t="str">
        <f>IF('JSM (365 Tage)'!J348&gt;0,'JSM (365 Tage)'!J348," ")</f>
        <v xml:space="preserve"> </v>
      </c>
      <c r="D310" s="137" t="str">
        <f>IF('JSM (365 Tage)'!K348&gt;0,'JSM (365 Tage)'!K348," ")</f>
        <v xml:space="preserve"> </v>
      </c>
      <c r="E310" s="140" t="str">
        <f>IF('JSM (365 Tage)'!M348&gt;0,'JSM (365 Tage)'!M348," ")</f>
        <v xml:space="preserve"> </v>
      </c>
      <c r="F310" s="222" t="str">
        <f>IF('JSM (365 Tage)'!$H$14&gt;0,'JSM (365 Tage)'!$H$14*86.4," ")</f>
        <v xml:space="preserve"> </v>
      </c>
    </row>
    <row r="311" spans="1:6">
      <c r="A311" s="223" t="s">
        <v>782</v>
      </c>
      <c r="B311" s="220" t="str">
        <f>IF('JSM (365 Tage)'!H349&gt;0,'JSM (365 Tage)'!H349," ")</f>
        <v xml:space="preserve"> </v>
      </c>
      <c r="C311" s="221" t="str">
        <f>IF('JSM (365 Tage)'!J349&gt;0,'JSM (365 Tage)'!J349," ")</f>
        <v xml:space="preserve"> </v>
      </c>
      <c r="D311" s="137" t="str">
        <f>IF('JSM (365 Tage)'!K349&gt;0,'JSM (365 Tage)'!K349," ")</f>
        <v xml:space="preserve"> </v>
      </c>
      <c r="E311" s="140" t="str">
        <f>IF('JSM (365 Tage)'!M349&gt;0,'JSM (365 Tage)'!M349," ")</f>
        <v xml:space="preserve"> </v>
      </c>
      <c r="F311" s="222" t="str">
        <f>IF('JSM (365 Tage)'!$H$14&gt;0,'JSM (365 Tage)'!$H$14*86.4," ")</f>
        <v xml:space="preserve"> </v>
      </c>
    </row>
    <row r="312" spans="1:6">
      <c r="A312" s="223" t="s">
        <v>783</v>
      </c>
      <c r="B312" s="220" t="str">
        <f>IF('JSM (365 Tage)'!H350&gt;0,'JSM (365 Tage)'!H350," ")</f>
        <v xml:space="preserve"> </v>
      </c>
      <c r="C312" s="221" t="str">
        <f>IF('JSM (365 Tage)'!J350&gt;0,'JSM (365 Tage)'!J350," ")</f>
        <v xml:space="preserve"> </v>
      </c>
      <c r="D312" s="137" t="str">
        <f>IF('JSM (365 Tage)'!K350&gt;0,'JSM (365 Tage)'!K350," ")</f>
        <v xml:space="preserve"> </v>
      </c>
      <c r="E312" s="140" t="str">
        <f>IF('JSM (365 Tage)'!M350&gt;0,'JSM (365 Tage)'!M350," ")</f>
        <v xml:space="preserve"> </v>
      </c>
      <c r="F312" s="222" t="str">
        <f>IF('JSM (365 Tage)'!$H$14&gt;0,'JSM (365 Tage)'!$H$14*86.4," ")</f>
        <v xml:space="preserve"> </v>
      </c>
    </row>
    <row r="313" spans="1:6">
      <c r="A313" s="223" t="s">
        <v>784</v>
      </c>
      <c r="B313" s="220" t="str">
        <f>IF('JSM (365 Tage)'!H351&gt;0,'JSM (365 Tage)'!H351," ")</f>
        <v xml:space="preserve"> </v>
      </c>
      <c r="C313" s="221" t="str">
        <f>IF('JSM (365 Tage)'!J351&gt;0,'JSM (365 Tage)'!J351," ")</f>
        <v xml:space="preserve"> </v>
      </c>
      <c r="D313" s="137" t="str">
        <f>IF('JSM (365 Tage)'!K351&gt;0,'JSM (365 Tage)'!K351," ")</f>
        <v xml:space="preserve"> </v>
      </c>
      <c r="E313" s="140" t="str">
        <f>IF('JSM (365 Tage)'!M351&gt;0,'JSM (365 Tage)'!M351," ")</f>
        <v xml:space="preserve"> </v>
      </c>
      <c r="F313" s="222" t="str">
        <f>IF('JSM (365 Tage)'!$H$14&gt;0,'JSM (365 Tage)'!$H$14*86.4," ")</f>
        <v xml:space="preserve"> </v>
      </c>
    </row>
    <row r="314" spans="1:6">
      <c r="A314" s="223" t="s">
        <v>785</v>
      </c>
      <c r="B314" s="220" t="str">
        <f>IF('JSM (365 Tage)'!H352&gt;0,'JSM (365 Tage)'!H352," ")</f>
        <v xml:space="preserve"> </v>
      </c>
      <c r="C314" s="221" t="str">
        <f>IF('JSM (365 Tage)'!J352&gt;0,'JSM (365 Tage)'!J352," ")</f>
        <v xml:space="preserve"> </v>
      </c>
      <c r="D314" s="137" t="str">
        <f>IF('JSM (365 Tage)'!K352&gt;0,'JSM (365 Tage)'!K352," ")</f>
        <v xml:space="preserve"> </v>
      </c>
      <c r="E314" s="140" t="str">
        <f>IF('JSM (365 Tage)'!M352&gt;0,'JSM (365 Tage)'!M352," ")</f>
        <v xml:space="preserve"> </v>
      </c>
      <c r="F314" s="222" t="str">
        <f>IF('JSM (365 Tage)'!$H$14&gt;0,'JSM (365 Tage)'!$H$14*86.4," ")</f>
        <v xml:space="preserve"> </v>
      </c>
    </row>
    <row r="315" spans="1:6">
      <c r="A315" s="223" t="s">
        <v>786</v>
      </c>
      <c r="B315" s="220" t="str">
        <f>IF('JSM (365 Tage)'!H353&gt;0,'JSM (365 Tage)'!H353," ")</f>
        <v xml:space="preserve"> </v>
      </c>
      <c r="C315" s="221" t="str">
        <f>IF('JSM (365 Tage)'!J353&gt;0,'JSM (365 Tage)'!J353," ")</f>
        <v xml:space="preserve"> </v>
      </c>
      <c r="D315" s="137" t="str">
        <f>IF('JSM (365 Tage)'!K353&gt;0,'JSM (365 Tage)'!K353," ")</f>
        <v xml:space="preserve"> </v>
      </c>
      <c r="E315" s="140" t="str">
        <f>IF('JSM (365 Tage)'!M353&gt;0,'JSM (365 Tage)'!M353," ")</f>
        <v xml:space="preserve"> </v>
      </c>
      <c r="F315" s="222" t="str">
        <f>IF('JSM (365 Tage)'!$H$14&gt;0,'JSM (365 Tage)'!$H$14*86.4," ")</f>
        <v xml:space="preserve"> </v>
      </c>
    </row>
    <row r="316" spans="1:6">
      <c r="A316" s="223" t="s">
        <v>787</v>
      </c>
      <c r="B316" s="220" t="str">
        <f>IF('JSM (365 Tage)'!H354&gt;0,'JSM (365 Tage)'!H354," ")</f>
        <v xml:space="preserve"> </v>
      </c>
      <c r="C316" s="221" t="str">
        <f>IF('JSM (365 Tage)'!J354&gt;0,'JSM (365 Tage)'!J354," ")</f>
        <v xml:space="preserve"> </v>
      </c>
      <c r="D316" s="137" t="str">
        <f>IF('JSM (365 Tage)'!K354&gt;0,'JSM (365 Tage)'!K354," ")</f>
        <v xml:space="preserve"> </v>
      </c>
      <c r="E316" s="140" t="str">
        <f>IF('JSM (365 Tage)'!M354&gt;0,'JSM (365 Tage)'!M354," ")</f>
        <v xml:space="preserve"> </v>
      </c>
      <c r="F316" s="222" t="str">
        <f>IF('JSM (365 Tage)'!$H$14&gt;0,'JSM (365 Tage)'!$H$14*86.4," ")</f>
        <v xml:space="preserve"> </v>
      </c>
    </row>
    <row r="317" spans="1:6">
      <c r="A317" s="223" t="s">
        <v>788</v>
      </c>
      <c r="B317" s="220" t="str">
        <f>IF('JSM (365 Tage)'!H355&gt;0,'JSM (365 Tage)'!H355," ")</f>
        <v xml:space="preserve"> </v>
      </c>
      <c r="C317" s="221" t="str">
        <f>IF('JSM (365 Tage)'!J355&gt;0,'JSM (365 Tage)'!J355," ")</f>
        <v xml:space="preserve"> </v>
      </c>
      <c r="D317" s="137" t="str">
        <f>IF('JSM (365 Tage)'!K355&gt;0,'JSM (365 Tage)'!K355," ")</f>
        <v xml:space="preserve"> </v>
      </c>
      <c r="E317" s="140" t="str">
        <f>IF('JSM (365 Tage)'!M355&gt;0,'JSM (365 Tage)'!M355," ")</f>
        <v xml:space="preserve"> </v>
      </c>
      <c r="F317" s="222" t="str">
        <f>IF('JSM (365 Tage)'!$H$14&gt;0,'JSM (365 Tage)'!$H$14*86.4," ")</f>
        <v xml:space="preserve"> </v>
      </c>
    </row>
    <row r="318" spans="1:6">
      <c r="A318" s="223" t="s">
        <v>789</v>
      </c>
      <c r="B318" s="220" t="str">
        <f>IF('JSM (365 Tage)'!H356&gt;0,'JSM (365 Tage)'!H356," ")</f>
        <v xml:space="preserve"> </v>
      </c>
      <c r="C318" s="221" t="str">
        <f>IF('JSM (365 Tage)'!J356&gt;0,'JSM (365 Tage)'!J356," ")</f>
        <v xml:space="preserve"> </v>
      </c>
      <c r="D318" s="137" t="str">
        <f>IF('JSM (365 Tage)'!K356&gt;0,'JSM (365 Tage)'!K356," ")</f>
        <v xml:space="preserve"> </v>
      </c>
      <c r="E318" s="140" t="str">
        <f>IF('JSM (365 Tage)'!M356&gt;0,'JSM (365 Tage)'!M356," ")</f>
        <v xml:space="preserve"> </v>
      </c>
      <c r="F318" s="222" t="str">
        <f>IF('JSM (365 Tage)'!$H$14&gt;0,'JSM (365 Tage)'!$H$14*86.4," ")</f>
        <v xml:space="preserve"> </v>
      </c>
    </row>
    <row r="319" spans="1:6">
      <c r="A319" s="223" t="s">
        <v>790</v>
      </c>
      <c r="B319" s="220" t="str">
        <f>IF('JSM (365 Tage)'!H357&gt;0,'JSM (365 Tage)'!H357," ")</f>
        <v xml:space="preserve"> </v>
      </c>
      <c r="C319" s="221" t="str">
        <f>IF('JSM (365 Tage)'!J357&gt;0,'JSM (365 Tage)'!J357," ")</f>
        <v xml:space="preserve"> </v>
      </c>
      <c r="D319" s="137" t="str">
        <f>IF('JSM (365 Tage)'!K357&gt;0,'JSM (365 Tage)'!K357," ")</f>
        <v xml:space="preserve"> </v>
      </c>
      <c r="E319" s="140" t="str">
        <f>IF('JSM (365 Tage)'!M357&gt;0,'JSM (365 Tage)'!M357," ")</f>
        <v xml:space="preserve"> </v>
      </c>
      <c r="F319" s="222" t="str">
        <f>IF('JSM (365 Tage)'!$H$14&gt;0,'JSM (365 Tage)'!$H$14*86.4," ")</f>
        <v xml:space="preserve"> </v>
      </c>
    </row>
    <row r="320" spans="1:6">
      <c r="A320" s="223" t="s">
        <v>791</v>
      </c>
      <c r="B320" s="220" t="str">
        <f>IF('JSM (365 Tage)'!H358&gt;0,'JSM (365 Tage)'!H358," ")</f>
        <v xml:space="preserve"> </v>
      </c>
      <c r="C320" s="221" t="str">
        <f>IF('JSM (365 Tage)'!J358&gt;0,'JSM (365 Tage)'!J358," ")</f>
        <v xml:space="preserve"> </v>
      </c>
      <c r="D320" s="137" t="str">
        <f>IF('JSM (365 Tage)'!K358&gt;0,'JSM (365 Tage)'!K358," ")</f>
        <v xml:space="preserve"> </v>
      </c>
      <c r="E320" s="140" t="str">
        <f>IF('JSM (365 Tage)'!M358&gt;0,'JSM (365 Tage)'!M358," ")</f>
        <v xml:space="preserve"> </v>
      </c>
      <c r="F320" s="222" t="str">
        <f>IF('JSM (365 Tage)'!$H$14&gt;0,'JSM (365 Tage)'!$H$14*86.4," ")</f>
        <v xml:space="preserve"> </v>
      </c>
    </row>
    <row r="321" spans="1:6">
      <c r="A321" s="223" t="s">
        <v>792</v>
      </c>
      <c r="B321" s="220" t="str">
        <f>IF('JSM (365 Tage)'!H359&gt;0,'JSM (365 Tage)'!H359," ")</f>
        <v xml:space="preserve"> </v>
      </c>
      <c r="C321" s="221" t="str">
        <f>IF('JSM (365 Tage)'!J359&gt;0,'JSM (365 Tage)'!J359," ")</f>
        <v xml:space="preserve"> </v>
      </c>
      <c r="D321" s="137" t="str">
        <f>IF('JSM (365 Tage)'!K359&gt;0,'JSM (365 Tage)'!K359," ")</f>
        <v xml:space="preserve"> </v>
      </c>
      <c r="E321" s="140" t="str">
        <f>IF('JSM (365 Tage)'!M359&gt;0,'JSM (365 Tage)'!M359," ")</f>
        <v xml:space="preserve"> </v>
      </c>
      <c r="F321" s="222" t="str">
        <f>IF('JSM (365 Tage)'!$H$14&gt;0,'JSM (365 Tage)'!$H$14*86.4," ")</f>
        <v xml:space="preserve"> </v>
      </c>
    </row>
    <row r="322" spans="1:6">
      <c r="A322" s="223" t="s">
        <v>793</v>
      </c>
      <c r="B322" s="220" t="str">
        <f>IF('JSM (365 Tage)'!H360&gt;0,'JSM (365 Tage)'!H360," ")</f>
        <v xml:space="preserve"> </v>
      </c>
      <c r="C322" s="221" t="str">
        <f>IF('JSM (365 Tage)'!J360&gt;0,'JSM (365 Tage)'!J360," ")</f>
        <v xml:space="preserve"> </v>
      </c>
      <c r="D322" s="137" t="str">
        <f>IF('JSM (365 Tage)'!K360&gt;0,'JSM (365 Tage)'!K360," ")</f>
        <v xml:space="preserve"> </v>
      </c>
      <c r="E322" s="140" t="str">
        <f>IF('JSM (365 Tage)'!M360&gt;0,'JSM (365 Tage)'!M360," ")</f>
        <v xml:space="preserve"> </v>
      </c>
      <c r="F322" s="222" t="str">
        <f>IF('JSM (365 Tage)'!$H$14&gt;0,'JSM (365 Tage)'!$H$14*86.4," ")</f>
        <v xml:space="preserve"> </v>
      </c>
    </row>
    <row r="323" spans="1:6">
      <c r="A323" s="223" t="s">
        <v>794</v>
      </c>
      <c r="B323" s="220" t="str">
        <f>IF('JSM (365 Tage)'!H361&gt;0,'JSM (365 Tage)'!H361," ")</f>
        <v xml:space="preserve"> </v>
      </c>
      <c r="C323" s="221" t="str">
        <f>IF('JSM (365 Tage)'!J361&gt;0,'JSM (365 Tage)'!J361," ")</f>
        <v xml:space="preserve"> </v>
      </c>
      <c r="D323" s="137" t="str">
        <f>IF('JSM (365 Tage)'!K361&gt;0,'JSM (365 Tage)'!K361," ")</f>
        <v xml:space="preserve"> </v>
      </c>
      <c r="E323" s="140" t="str">
        <f>IF('JSM (365 Tage)'!M361&gt;0,'JSM (365 Tage)'!M361," ")</f>
        <v xml:space="preserve"> </v>
      </c>
      <c r="F323" s="222" t="str">
        <f>IF('JSM (365 Tage)'!$H$14&gt;0,'JSM (365 Tage)'!$H$14*86.4," ")</f>
        <v xml:space="preserve"> </v>
      </c>
    </row>
    <row r="324" spans="1:6">
      <c r="A324" s="223" t="s">
        <v>795</v>
      </c>
      <c r="B324" s="220" t="str">
        <f>IF('JSM (365 Tage)'!H362&gt;0,'JSM (365 Tage)'!H362," ")</f>
        <v xml:space="preserve"> </v>
      </c>
      <c r="C324" s="221" t="str">
        <f>IF('JSM (365 Tage)'!J362&gt;0,'JSM (365 Tage)'!J362," ")</f>
        <v xml:space="preserve"> </v>
      </c>
      <c r="D324" s="137" t="str">
        <f>IF('JSM (365 Tage)'!K362&gt;0,'JSM (365 Tage)'!K362," ")</f>
        <v xml:space="preserve"> </v>
      </c>
      <c r="E324" s="140" t="str">
        <f>IF('JSM (365 Tage)'!M362&gt;0,'JSM (365 Tage)'!M362," ")</f>
        <v xml:space="preserve"> </v>
      </c>
      <c r="F324" s="222" t="str">
        <f>IF('JSM (365 Tage)'!$H$14&gt;0,'JSM (365 Tage)'!$H$14*86.4," ")</f>
        <v xml:space="preserve"> </v>
      </c>
    </row>
    <row r="325" spans="1:6">
      <c r="A325" s="223" t="s">
        <v>796</v>
      </c>
      <c r="B325" s="220" t="str">
        <f>IF('JSM (365 Tage)'!H363&gt;0,'JSM (365 Tage)'!H363," ")</f>
        <v xml:space="preserve"> </v>
      </c>
      <c r="C325" s="221" t="str">
        <f>IF('JSM (365 Tage)'!J363&gt;0,'JSM (365 Tage)'!J363," ")</f>
        <v xml:space="preserve"> </v>
      </c>
      <c r="D325" s="137" t="str">
        <f>IF('JSM (365 Tage)'!K363&gt;0,'JSM (365 Tage)'!K363," ")</f>
        <v xml:space="preserve"> </v>
      </c>
      <c r="E325" s="140" t="str">
        <f>IF('JSM (365 Tage)'!M363&gt;0,'JSM (365 Tage)'!M363," ")</f>
        <v xml:space="preserve"> </v>
      </c>
      <c r="F325" s="222" t="str">
        <f>IF('JSM (365 Tage)'!$H$14&gt;0,'JSM (365 Tage)'!$H$14*86.4," ")</f>
        <v xml:space="preserve"> </v>
      </c>
    </row>
    <row r="326" spans="1:6">
      <c r="A326" s="223" t="s">
        <v>797</v>
      </c>
      <c r="B326" s="220" t="str">
        <f>IF('JSM (365 Tage)'!H364&gt;0,'JSM (365 Tage)'!H364," ")</f>
        <v xml:space="preserve"> </v>
      </c>
      <c r="C326" s="221" t="str">
        <f>IF('JSM (365 Tage)'!J364&gt;0,'JSM (365 Tage)'!J364," ")</f>
        <v xml:space="preserve"> </v>
      </c>
      <c r="D326" s="137" t="str">
        <f>IF('JSM (365 Tage)'!K364&gt;0,'JSM (365 Tage)'!K364," ")</f>
        <v xml:space="preserve"> </v>
      </c>
      <c r="E326" s="140" t="str">
        <f>IF('JSM (365 Tage)'!M364&gt;0,'JSM (365 Tage)'!M364," ")</f>
        <v xml:space="preserve"> </v>
      </c>
      <c r="F326" s="222" t="str">
        <f>IF('JSM (365 Tage)'!$H$14&gt;0,'JSM (365 Tage)'!$H$14*86.4," ")</f>
        <v xml:space="preserve"> </v>
      </c>
    </row>
    <row r="327" spans="1:6">
      <c r="A327" s="223" t="s">
        <v>798</v>
      </c>
      <c r="B327" s="220" t="str">
        <f>IF('JSM (365 Tage)'!H365&gt;0,'JSM (365 Tage)'!H365," ")</f>
        <v xml:space="preserve"> </v>
      </c>
      <c r="C327" s="221" t="str">
        <f>IF('JSM (365 Tage)'!J365&gt;0,'JSM (365 Tage)'!J365," ")</f>
        <v xml:space="preserve"> </v>
      </c>
      <c r="D327" s="137" t="str">
        <f>IF('JSM (365 Tage)'!K365&gt;0,'JSM (365 Tage)'!K365," ")</f>
        <v xml:space="preserve"> </v>
      </c>
      <c r="E327" s="140" t="str">
        <f>IF('JSM (365 Tage)'!M365&gt;0,'JSM (365 Tage)'!M365," ")</f>
        <v xml:space="preserve"> </v>
      </c>
      <c r="F327" s="222" t="str">
        <f>IF('JSM (365 Tage)'!$H$14&gt;0,'JSM (365 Tage)'!$H$14*86.4," ")</f>
        <v xml:space="preserve"> </v>
      </c>
    </row>
    <row r="328" spans="1:6">
      <c r="A328" s="223" t="s">
        <v>799</v>
      </c>
      <c r="B328" s="220" t="str">
        <f>IF('JSM (365 Tage)'!H366&gt;0,'JSM (365 Tage)'!H366," ")</f>
        <v xml:space="preserve"> </v>
      </c>
      <c r="C328" s="221" t="str">
        <f>IF('JSM (365 Tage)'!J366&gt;0,'JSM (365 Tage)'!J366," ")</f>
        <v xml:space="preserve"> </v>
      </c>
      <c r="D328" s="137" t="str">
        <f>IF('JSM (365 Tage)'!K366&gt;0,'JSM (365 Tage)'!K366," ")</f>
        <v xml:space="preserve"> </v>
      </c>
      <c r="E328" s="140" t="str">
        <f>IF('JSM (365 Tage)'!M366&gt;0,'JSM (365 Tage)'!M366," ")</f>
        <v xml:space="preserve"> </v>
      </c>
      <c r="F328" s="222" t="str">
        <f>IF('JSM (365 Tage)'!$H$14&gt;0,'JSM (365 Tage)'!$H$14*86.4," ")</f>
        <v xml:space="preserve"> </v>
      </c>
    </row>
    <row r="329" spans="1:6">
      <c r="A329" s="223" t="s">
        <v>800</v>
      </c>
      <c r="B329" s="220" t="str">
        <f>IF('JSM (365 Tage)'!H367&gt;0,'JSM (365 Tage)'!H367," ")</f>
        <v xml:space="preserve"> </v>
      </c>
      <c r="C329" s="221" t="str">
        <f>IF('JSM (365 Tage)'!J367&gt;0,'JSM (365 Tage)'!J367," ")</f>
        <v xml:space="preserve"> </v>
      </c>
      <c r="D329" s="137" t="str">
        <f>IF('JSM (365 Tage)'!K367&gt;0,'JSM (365 Tage)'!K367," ")</f>
        <v xml:space="preserve"> </v>
      </c>
      <c r="E329" s="140" t="str">
        <f>IF('JSM (365 Tage)'!M367&gt;0,'JSM (365 Tage)'!M367," ")</f>
        <v xml:space="preserve"> </v>
      </c>
      <c r="F329" s="222" t="str">
        <f>IF('JSM (365 Tage)'!$H$14&gt;0,'JSM (365 Tage)'!$H$14*86.4," ")</f>
        <v xml:space="preserve"> </v>
      </c>
    </row>
    <row r="330" spans="1:6">
      <c r="A330" s="223" t="s">
        <v>801</v>
      </c>
      <c r="B330" s="220" t="str">
        <f>IF('JSM (365 Tage)'!H368&gt;0,'JSM (365 Tage)'!H368," ")</f>
        <v xml:space="preserve"> </v>
      </c>
      <c r="C330" s="221" t="str">
        <f>IF('JSM (365 Tage)'!J368&gt;0,'JSM (365 Tage)'!J368," ")</f>
        <v xml:space="preserve"> </v>
      </c>
      <c r="D330" s="137" t="str">
        <f>IF('JSM (365 Tage)'!K368&gt;0,'JSM (365 Tage)'!K368," ")</f>
        <v xml:space="preserve"> </v>
      </c>
      <c r="E330" s="140" t="str">
        <f>IF('JSM (365 Tage)'!M368&gt;0,'JSM (365 Tage)'!M368," ")</f>
        <v xml:space="preserve"> </v>
      </c>
      <c r="F330" s="222" t="str">
        <f>IF('JSM (365 Tage)'!$H$14&gt;0,'JSM (365 Tage)'!$H$14*86.4," ")</f>
        <v xml:space="preserve"> </v>
      </c>
    </row>
    <row r="331" spans="1:6">
      <c r="A331" s="223" t="s">
        <v>802</v>
      </c>
      <c r="B331" s="220" t="str">
        <f>IF('JSM (365 Tage)'!H369&gt;0,'JSM (365 Tage)'!H369," ")</f>
        <v xml:space="preserve"> </v>
      </c>
      <c r="C331" s="221" t="str">
        <f>IF('JSM (365 Tage)'!J369&gt;0,'JSM (365 Tage)'!J369," ")</f>
        <v xml:space="preserve"> </v>
      </c>
      <c r="D331" s="137" t="str">
        <f>IF('JSM (365 Tage)'!K369&gt;0,'JSM (365 Tage)'!K369," ")</f>
        <v xml:space="preserve"> </v>
      </c>
      <c r="E331" s="140" t="str">
        <f>IF('JSM (365 Tage)'!M369&gt;0,'JSM (365 Tage)'!M369," ")</f>
        <v xml:space="preserve"> </v>
      </c>
      <c r="F331" s="222" t="str">
        <f>IF('JSM (365 Tage)'!$H$14&gt;0,'JSM (365 Tage)'!$H$14*86.4," ")</f>
        <v xml:space="preserve"> </v>
      </c>
    </row>
    <row r="332" spans="1:6">
      <c r="A332" s="223" t="s">
        <v>803</v>
      </c>
      <c r="B332" s="220" t="str">
        <f>IF('JSM (365 Tage)'!H370&gt;0,'JSM (365 Tage)'!H370," ")</f>
        <v xml:space="preserve"> </v>
      </c>
      <c r="C332" s="221" t="str">
        <f>IF('JSM (365 Tage)'!J370&gt;0,'JSM (365 Tage)'!J370," ")</f>
        <v xml:space="preserve"> </v>
      </c>
      <c r="D332" s="137" t="str">
        <f>IF('JSM (365 Tage)'!K370&gt;0,'JSM (365 Tage)'!K370," ")</f>
        <v xml:space="preserve"> </v>
      </c>
      <c r="E332" s="140" t="str">
        <f>IF('JSM (365 Tage)'!M370&gt;0,'JSM (365 Tage)'!M370," ")</f>
        <v xml:space="preserve"> </v>
      </c>
      <c r="F332" s="222" t="str">
        <f>IF('JSM (365 Tage)'!$H$14&gt;0,'JSM (365 Tage)'!$H$14*86.4," ")</f>
        <v xml:space="preserve"> </v>
      </c>
    </row>
    <row r="333" spans="1:6">
      <c r="A333" s="223" t="s">
        <v>804</v>
      </c>
      <c r="B333" s="220" t="str">
        <f>IF('JSM (365 Tage)'!H371&gt;0,'JSM (365 Tage)'!H371," ")</f>
        <v xml:space="preserve"> </v>
      </c>
      <c r="C333" s="221" t="str">
        <f>IF('JSM (365 Tage)'!J371&gt;0,'JSM (365 Tage)'!J371," ")</f>
        <v xml:space="preserve"> </v>
      </c>
      <c r="D333" s="137" t="str">
        <f>IF('JSM (365 Tage)'!K371&gt;0,'JSM (365 Tage)'!K371," ")</f>
        <v xml:space="preserve"> </v>
      </c>
      <c r="E333" s="140" t="str">
        <f>IF('JSM (365 Tage)'!M371&gt;0,'JSM (365 Tage)'!M371," ")</f>
        <v xml:space="preserve"> </v>
      </c>
      <c r="F333" s="222" t="str">
        <f>IF('JSM (365 Tage)'!$H$14&gt;0,'JSM (365 Tage)'!$H$14*86.4," ")</f>
        <v xml:space="preserve"> </v>
      </c>
    </row>
    <row r="334" spans="1:6">
      <c r="A334" s="223" t="s">
        <v>805</v>
      </c>
      <c r="B334" s="220" t="str">
        <f>IF('JSM (365 Tage)'!H372&gt;0,'JSM (365 Tage)'!H372," ")</f>
        <v xml:space="preserve"> </v>
      </c>
      <c r="C334" s="221" t="str">
        <f>IF('JSM (365 Tage)'!J372&gt;0,'JSM (365 Tage)'!J372," ")</f>
        <v xml:space="preserve"> </v>
      </c>
      <c r="D334" s="137" t="str">
        <f>IF('JSM (365 Tage)'!K372&gt;0,'JSM (365 Tage)'!K372," ")</f>
        <v xml:space="preserve"> </v>
      </c>
      <c r="E334" s="140" t="str">
        <f>IF('JSM (365 Tage)'!M372&gt;0,'JSM (365 Tage)'!M372," ")</f>
        <v xml:space="preserve"> </v>
      </c>
      <c r="F334" s="222" t="str">
        <f>IF('JSM (365 Tage)'!$H$14&gt;0,'JSM (365 Tage)'!$H$14*86.4," ")</f>
        <v xml:space="preserve"> </v>
      </c>
    </row>
    <row r="335" spans="1:6">
      <c r="A335" s="223" t="s">
        <v>806</v>
      </c>
      <c r="B335" s="220" t="str">
        <f>IF('JSM (365 Tage)'!H373&gt;0,'JSM (365 Tage)'!H373," ")</f>
        <v xml:space="preserve"> </v>
      </c>
      <c r="C335" s="221" t="str">
        <f>IF('JSM (365 Tage)'!J373&gt;0,'JSM (365 Tage)'!J373," ")</f>
        <v xml:space="preserve"> </v>
      </c>
      <c r="D335" s="137" t="str">
        <f>IF('JSM (365 Tage)'!K373&gt;0,'JSM (365 Tage)'!K373," ")</f>
        <v xml:space="preserve"> </v>
      </c>
      <c r="E335" s="140" t="str">
        <f>IF('JSM (365 Tage)'!M373&gt;0,'JSM (365 Tage)'!M373," ")</f>
        <v xml:space="preserve"> </v>
      </c>
      <c r="F335" s="222" t="str">
        <f>IF('JSM (365 Tage)'!$H$14&gt;0,'JSM (365 Tage)'!$H$14*86.4," ")</f>
        <v xml:space="preserve"> </v>
      </c>
    </row>
    <row r="336" spans="1:6">
      <c r="A336" s="223" t="s">
        <v>807</v>
      </c>
      <c r="B336" s="220" t="str">
        <f>IF('JSM (365 Tage)'!H374&gt;0,'JSM (365 Tage)'!H374," ")</f>
        <v xml:space="preserve"> </v>
      </c>
      <c r="C336" s="221" t="str">
        <f>IF('JSM (365 Tage)'!J374&gt;0,'JSM (365 Tage)'!J374," ")</f>
        <v xml:space="preserve"> </v>
      </c>
      <c r="D336" s="137" t="str">
        <f>IF('JSM (365 Tage)'!K374&gt;0,'JSM (365 Tage)'!K374," ")</f>
        <v xml:space="preserve"> </v>
      </c>
      <c r="E336" s="140" t="str">
        <f>IF('JSM (365 Tage)'!M374&gt;0,'JSM (365 Tage)'!M374," ")</f>
        <v xml:space="preserve"> </v>
      </c>
      <c r="F336" s="222" t="str">
        <f>IF('JSM (365 Tage)'!$H$14&gt;0,'JSM (365 Tage)'!$H$14*86.4," ")</f>
        <v xml:space="preserve"> </v>
      </c>
    </row>
    <row r="337" spans="1:6">
      <c r="A337" s="223" t="s">
        <v>808</v>
      </c>
      <c r="B337" s="220" t="str">
        <f>IF('JSM (365 Tage)'!H375&gt;0,'JSM (365 Tage)'!H375," ")</f>
        <v xml:space="preserve"> </v>
      </c>
      <c r="C337" s="221" t="str">
        <f>IF('JSM (365 Tage)'!J375&gt;0,'JSM (365 Tage)'!J375," ")</f>
        <v xml:space="preserve"> </v>
      </c>
      <c r="D337" s="137" t="str">
        <f>IF('JSM (365 Tage)'!K375&gt;0,'JSM (365 Tage)'!K375," ")</f>
        <v xml:space="preserve"> </v>
      </c>
      <c r="E337" s="140" t="str">
        <f>IF('JSM (365 Tage)'!M375&gt;0,'JSM (365 Tage)'!M375," ")</f>
        <v xml:space="preserve"> </v>
      </c>
      <c r="F337" s="222" t="str">
        <f>IF('JSM (365 Tage)'!$H$14&gt;0,'JSM (365 Tage)'!$H$14*86.4," ")</f>
        <v xml:space="preserve"> </v>
      </c>
    </row>
    <row r="338" spans="1:6">
      <c r="A338" s="223" t="s">
        <v>809</v>
      </c>
      <c r="B338" s="220" t="str">
        <f>IF('JSM (365 Tage)'!H376&gt;0,'JSM (365 Tage)'!H376," ")</f>
        <v xml:space="preserve"> </v>
      </c>
      <c r="C338" s="221" t="str">
        <f>IF('JSM (365 Tage)'!J376&gt;0,'JSM (365 Tage)'!J376," ")</f>
        <v xml:space="preserve"> </v>
      </c>
      <c r="D338" s="137" t="str">
        <f>IF('JSM (365 Tage)'!K376&gt;0,'JSM (365 Tage)'!K376," ")</f>
        <v xml:space="preserve"> </v>
      </c>
      <c r="E338" s="140" t="str">
        <f>IF('JSM (365 Tage)'!M376&gt;0,'JSM (365 Tage)'!M376," ")</f>
        <v xml:space="preserve"> </v>
      </c>
      <c r="F338" s="222" t="str">
        <f>IF('JSM (365 Tage)'!$H$14&gt;0,'JSM (365 Tage)'!$H$14*86.4," ")</f>
        <v xml:space="preserve"> </v>
      </c>
    </row>
    <row r="339" spans="1:6">
      <c r="A339" s="223" t="s">
        <v>810</v>
      </c>
      <c r="B339" s="220" t="str">
        <f>IF('JSM (365 Tage)'!H377&gt;0,'JSM (365 Tage)'!H377," ")</f>
        <v xml:space="preserve"> </v>
      </c>
      <c r="C339" s="221" t="str">
        <f>IF('JSM (365 Tage)'!J377&gt;0,'JSM (365 Tage)'!J377," ")</f>
        <v xml:space="preserve"> </v>
      </c>
      <c r="D339" s="137" t="str">
        <f>IF('JSM (365 Tage)'!K377&gt;0,'JSM (365 Tage)'!K377," ")</f>
        <v xml:space="preserve"> </v>
      </c>
      <c r="E339" s="140" t="str">
        <f>IF('JSM (365 Tage)'!M377&gt;0,'JSM (365 Tage)'!M377," ")</f>
        <v xml:space="preserve"> </v>
      </c>
      <c r="F339" s="222" t="str">
        <f>IF('JSM (365 Tage)'!$H$14&gt;0,'JSM (365 Tage)'!$H$14*86.4," ")</f>
        <v xml:space="preserve"> </v>
      </c>
    </row>
    <row r="340" spans="1:6">
      <c r="A340" s="223" t="s">
        <v>811</v>
      </c>
      <c r="B340" s="220" t="str">
        <f>IF('JSM (365 Tage)'!H378&gt;0,'JSM (365 Tage)'!H378," ")</f>
        <v xml:space="preserve"> </v>
      </c>
      <c r="C340" s="221" t="str">
        <f>IF('JSM (365 Tage)'!J378&gt;0,'JSM (365 Tage)'!J378," ")</f>
        <v xml:space="preserve"> </v>
      </c>
      <c r="D340" s="137" t="str">
        <f>IF('JSM (365 Tage)'!K378&gt;0,'JSM (365 Tage)'!K378," ")</f>
        <v xml:space="preserve"> </v>
      </c>
      <c r="E340" s="140" t="str">
        <f>IF('JSM (365 Tage)'!M378&gt;0,'JSM (365 Tage)'!M378," ")</f>
        <v xml:space="preserve"> </v>
      </c>
      <c r="F340" s="222" t="str">
        <f>IF('JSM (365 Tage)'!$H$14&gt;0,'JSM (365 Tage)'!$H$14*86.4," ")</f>
        <v xml:space="preserve"> </v>
      </c>
    </row>
    <row r="341" spans="1:6">
      <c r="A341" s="223" t="s">
        <v>812</v>
      </c>
      <c r="B341" s="220" t="str">
        <f>IF('JSM (365 Tage)'!H379&gt;0,'JSM (365 Tage)'!H379," ")</f>
        <v xml:space="preserve"> </v>
      </c>
      <c r="C341" s="221" t="str">
        <f>IF('JSM (365 Tage)'!J379&gt;0,'JSM (365 Tage)'!J379," ")</f>
        <v xml:space="preserve"> </v>
      </c>
      <c r="D341" s="137" t="str">
        <f>IF('JSM (365 Tage)'!K379&gt;0,'JSM (365 Tage)'!K379," ")</f>
        <v xml:space="preserve"> </v>
      </c>
      <c r="E341" s="140" t="str">
        <f>IF('JSM (365 Tage)'!M379&gt;0,'JSM (365 Tage)'!M379," ")</f>
        <v xml:space="preserve"> </v>
      </c>
      <c r="F341" s="222" t="str">
        <f>IF('JSM (365 Tage)'!$H$14&gt;0,'JSM (365 Tage)'!$H$14*86.4," ")</f>
        <v xml:space="preserve"> </v>
      </c>
    </row>
    <row r="342" spans="1:6">
      <c r="A342" s="223" t="s">
        <v>813</v>
      </c>
      <c r="B342" s="220" t="str">
        <f>IF('JSM (365 Tage)'!H380&gt;0,'JSM (365 Tage)'!H380," ")</f>
        <v xml:space="preserve"> </v>
      </c>
      <c r="C342" s="221" t="str">
        <f>IF('JSM (365 Tage)'!J380&gt;0,'JSM (365 Tage)'!J380," ")</f>
        <v xml:space="preserve"> </v>
      </c>
      <c r="D342" s="137" t="str">
        <f>IF('JSM (365 Tage)'!K380&gt;0,'JSM (365 Tage)'!K380," ")</f>
        <v xml:space="preserve"> </v>
      </c>
      <c r="E342" s="140" t="str">
        <f>IF('JSM (365 Tage)'!M380&gt;0,'JSM (365 Tage)'!M380," ")</f>
        <v xml:space="preserve"> </v>
      </c>
      <c r="F342" s="222" t="str">
        <f>IF('JSM (365 Tage)'!$H$14&gt;0,'JSM (365 Tage)'!$H$14*86.4," ")</f>
        <v xml:space="preserve"> </v>
      </c>
    </row>
    <row r="343" spans="1:6">
      <c r="A343" s="223" t="s">
        <v>814</v>
      </c>
      <c r="B343" s="220" t="str">
        <f>IF('JSM (365 Tage)'!H381&gt;0,'JSM (365 Tage)'!H381," ")</f>
        <v xml:space="preserve"> </v>
      </c>
      <c r="C343" s="221" t="str">
        <f>IF('JSM (365 Tage)'!J381&gt;0,'JSM (365 Tage)'!J381," ")</f>
        <v xml:space="preserve"> </v>
      </c>
      <c r="D343" s="137" t="str">
        <f>IF('JSM (365 Tage)'!K381&gt;0,'JSM (365 Tage)'!K381," ")</f>
        <v xml:space="preserve"> </v>
      </c>
      <c r="E343" s="140" t="str">
        <f>IF('JSM (365 Tage)'!M381&gt;0,'JSM (365 Tage)'!M381," ")</f>
        <v xml:space="preserve"> </v>
      </c>
      <c r="F343" s="222" t="str">
        <f>IF('JSM (365 Tage)'!$H$14&gt;0,'JSM (365 Tage)'!$H$14*86.4," ")</f>
        <v xml:space="preserve"> </v>
      </c>
    </row>
    <row r="344" spans="1:6">
      <c r="A344" s="223" t="s">
        <v>815</v>
      </c>
      <c r="B344" s="220" t="str">
        <f>IF('JSM (365 Tage)'!H382&gt;0,'JSM (365 Tage)'!H382," ")</f>
        <v xml:space="preserve"> </v>
      </c>
      <c r="C344" s="221" t="str">
        <f>IF('JSM (365 Tage)'!J382&gt;0,'JSM (365 Tage)'!J382," ")</f>
        <v xml:space="preserve"> </v>
      </c>
      <c r="D344" s="137" t="str">
        <f>IF('JSM (365 Tage)'!K382&gt;0,'JSM (365 Tage)'!K382," ")</f>
        <v xml:space="preserve"> </v>
      </c>
      <c r="E344" s="140" t="str">
        <f>IF('JSM (365 Tage)'!M382&gt;0,'JSM (365 Tage)'!M382," ")</f>
        <v xml:space="preserve"> </v>
      </c>
      <c r="F344" s="222" t="str">
        <f>IF('JSM (365 Tage)'!$H$14&gt;0,'JSM (365 Tage)'!$H$14*86.4," ")</f>
        <v xml:space="preserve"> </v>
      </c>
    </row>
    <row r="345" spans="1:6">
      <c r="A345" s="223" t="s">
        <v>816</v>
      </c>
      <c r="B345" s="220" t="str">
        <f>IF('JSM (365 Tage)'!H383&gt;0,'JSM (365 Tage)'!H383," ")</f>
        <v xml:space="preserve"> </v>
      </c>
      <c r="C345" s="221" t="str">
        <f>IF('JSM (365 Tage)'!J383&gt;0,'JSM (365 Tage)'!J383," ")</f>
        <v xml:space="preserve"> </v>
      </c>
      <c r="D345" s="137" t="str">
        <f>IF('JSM (365 Tage)'!K383&gt;0,'JSM (365 Tage)'!K383," ")</f>
        <v xml:space="preserve"> </v>
      </c>
      <c r="E345" s="140" t="str">
        <f>IF('JSM (365 Tage)'!M383&gt;0,'JSM (365 Tage)'!M383," ")</f>
        <v xml:space="preserve"> </v>
      </c>
      <c r="F345" s="222" t="str">
        <f>IF('JSM (365 Tage)'!$H$14&gt;0,'JSM (365 Tage)'!$H$14*86.4," ")</f>
        <v xml:space="preserve"> </v>
      </c>
    </row>
    <row r="346" spans="1:6">
      <c r="A346" s="223" t="s">
        <v>817</v>
      </c>
      <c r="B346" s="220" t="str">
        <f>IF('JSM (365 Tage)'!H384&gt;0,'JSM (365 Tage)'!H384," ")</f>
        <v xml:space="preserve"> </v>
      </c>
      <c r="C346" s="221" t="str">
        <f>IF('JSM (365 Tage)'!J384&gt;0,'JSM (365 Tage)'!J384," ")</f>
        <v xml:space="preserve"> </v>
      </c>
      <c r="D346" s="137" t="str">
        <f>IF('JSM (365 Tage)'!K384&gt;0,'JSM (365 Tage)'!K384," ")</f>
        <v xml:space="preserve"> </v>
      </c>
      <c r="E346" s="140" t="str">
        <f>IF('JSM (365 Tage)'!M384&gt;0,'JSM (365 Tage)'!M384," ")</f>
        <v xml:space="preserve"> </v>
      </c>
      <c r="F346" s="222" t="str">
        <f>IF('JSM (365 Tage)'!$H$14&gt;0,'JSM (365 Tage)'!$H$14*86.4," ")</f>
        <v xml:space="preserve"> </v>
      </c>
    </row>
    <row r="347" spans="1:6">
      <c r="A347" s="223" t="s">
        <v>818</v>
      </c>
      <c r="B347" s="220" t="str">
        <f>IF('JSM (365 Tage)'!H385&gt;0,'JSM (365 Tage)'!H385," ")</f>
        <v xml:space="preserve"> </v>
      </c>
      <c r="C347" s="221" t="str">
        <f>IF('JSM (365 Tage)'!J385&gt;0,'JSM (365 Tage)'!J385," ")</f>
        <v xml:space="preserve"> </v>
      </c>
      <c r="D347" s="137" t="str">
        <f>IF('JSM (365 Tage)'!K385&gt;0,'JSM (365 Tage)'!K385," ")</f>
        <v xml:space="preserve"> </v>
      </c>
      <c r="E347" s="140" t="str">
        <f>IF('JSM (365 Tage)'!M385&gt;0,'JSM (365 Tage)'!M385," ")</f>
        <v xml:space="preserve"> </v>
      </c>
      <c r="F347" s="222" t="str">
        <f>IF('JSM (365 Tage)'!$H$14&gt;0,'JSM (365 Tage)'!$H$14*86.4," ")</f>
        <v xml:space="preserve"> </v>
      </c>
    </row>
    <row r="348" spans="1:6">
      <c r="A348" s="223" t="s">
        <v>819</v>
      </c>
      <c r="B348" s="220" t="str">
        <f>IF('JSM (365 Tage)'!H386&gt;0,'JSM (365 Tage)'!H386," ")</f>
        <v xml:space="preserve"> </v>
      </c>
      <c r="C348" s="221" t="str">
        <f>IF('JSM (365 Tage)'!J386&gt;0,'JSM (365 Tage)'!J386," ")</f>
        <v xml:space="preserve"> </v>
      </c>
      <c r="D348" s="137" t="str">
        <f>IF('JSM (365 Tage)'!K386&gt;0,'JSM (365 Tage)'!K386," ")</f>
        <v xml:space="preserve"> </v>
      </c>
      <c r="E348" s="140" t="str">
        <f>IF('JSM (365 Tage)'!M386&gt;0,'JSM (365 Tage)'!M386," ")</f>
        <v xml:space="preserve"> </v>
      </c>
      <c r="F348" s="222" t="str">
        <f>IF('JSM (365 Tage)'!$H$14&gt;0,'JSM (365 Tage)'!$H$14*86.4," ")</f>
        <v xml:space="preserve"> </v>
      </c>
    </row>
    <row r="349" spans="1:6">
      <c r="A349" s="223" t="s">
        <v>820</v>
      </c>
      <c r="B349" s="220" t="str">
        <f>IF('JSM (365 Tage)'!H387&gt;0,'JSM (365 Tage)'!H387," ")</f>
        <v xml:space="preserve"> </v>
      </c>
      <c r="C349" s="221" t="str">
        <f>IF('JSM (365 Tage)'!J387&gt;0,'JSM (365 Tage)'!J387," ")</f>
        <v xml:space="preserve"> </v>
      </c>
      <c r="D349" s="137" t="str">
        <f>IF('JSM (365 Tage)'!K387&gt;0,'JSM (365 Tage)'!K387," ")</f>
        <v xml:space="preserve"> </v>
      </c>
      <c r="E349" s="140" t="str">
        <f>IF('JSM (365 Tage)'!M387&gt;0,'JSM (365 Tage)'!M387," ")</f>
        <v xml:space="preserve"> </v>
      </c>
      <c r="F349" s="222" t="str">
        <f>IF('JSM (365 Tage)'!$H$14&gt;0,'JSM (365 Tage)'!$H$14*86.4," ")</f>
        <v xml:space="preserve"> </v>
      </c>
    </row>
    <row r="350" spans="1:6">
      <c r="A350" s="223" t="s">
        <v>821</v>
      </c>
      <c r="B350" s="220" t="str">
        <f>IF('JSM (365 Tage)'!H388&gt;0,'JSM (365 Tage)'!H388," ")</f>
        <v xml:space="preserve"> </v>
      </c>
      <c r="C350" s="221" t="str">
        <f>IF('JSM (365 Tage)'!J388&gt;0,'JSM (365 Tage)'!J388," ")</f>
        <v xml:space="preserve"> </v>
      </c>
      <c r="D350" s="137" t="str">
        <f>IF('JSM (365 Tage)'!K388&gt;0,'JSM (365 Tage)'!K388," ")</f>
        <v xml:space="preserve"> </v>
      </c>
      <c r="E350" s="140" t="str">
        <f>IF('JSM (365 Tage)'!M388&gt;0,'JSM (365 Tage)'!M388," ")</f>
        <v xml:space="preserve"> </v>
      </c>
      <c r="F350" s="222" t="str">
        <f>IF('JSM (365 Tage)'!$H$14&gt;0,'JSM (365 Tage)'!$H$14*86.4," ")</f>
        <v xml:space="preserve"> </v>
      </c>
    </row>
    <row r="351" spans="1:6">
      <c r="A351" s="223" t="s">
        <v>822</v>
      </c>
      <c r="B351" s="220" t="str">
        <f>IF('JSM (365 Tage)'!H389&gt;0,'JSM (365 Tage)'!H389," ")</f>
        <v xml:space="preserve"> </v>
      </c>
      <c r="C351" s="221" t="str">
        <f>IF('JSM (365 Tage)'!J389&gt;0,'JSM (365 Tage)'!J389," ")</f>
        <v xml:space="preserve"> </v>
      </c>
      <c r="D351" s="137" t="str">
        <f>IF('JSM (365 Tage)'!K389&gt;0,'JSM (365 Tage)'!K389," ")</f>
        <v xml:space="preserve"> </v>
      </c>
      <c r="E351" s="140" t="str">
        <f>IF('JSM (365 Tage)'!M389&gt;0,'JSM (365 Tage)'!M389," ")</f>
        <v xml:space="preserve"> </v>
      </c>
      <c r="F351" s="222" t="str">
        <f>IF('JSM (365 Tage)'!$H$14&gt;0,'JSM (365 Tage)'!$H$14*86.4," ")</f>
        <v xml:space="preserve"> </v>
      </c>
    </row>
    <row r="352" spans="1:6">
      <c r="A352" s="223" t="s">
        <v>823</v>
      </c>
      <c r="B352" s="220" t="str">
        <f>IF('JSM (365 Tage)'!H390&gt;0,'JSM (365 Tage)'!H390," ")</f>
        <v xml:space="preserve"> </v>
      </c>
      <c r="C352" s="221" t="str">
        <f>IF('JSM (365 Tage)'!J390&gt;0,'JSM (365 Tage)'!J390," ")</f>
        <v xml:space="preserve"> </v>
      </c>
      <c r="D352" s="137" t="str">
        <f>IF('JSM (365 Tage)'!K390&gt;0,'JSM (365 Tage)'!K390," ")</f>
        <v xml:space="preserve"> </v>
      </c>
      <c r="E352" s="140" t="str">
        <f>IF('JSM (365 Tage)'!M390&gt;0,'JSM (365 Tage)'!M390," ")</f>
        <v xml:space="preserve"> </v>
      </c>
      <c r="F352" s="222" t="str">
        <f>IF('JSM (365 Tage)'!$H$14&gt;0,'JSM (365 Tage)'!$H$14*86.4," ")</f>
        <v xml:space="preserve"> </v>
      </c>
    </row>
    <row r="353" spans="1:6">
      <c r="A353" s="223" t="s">
        <v>824</v>
      </c>
      <c r="B353" s="220" t="str">
        <f>IF('JSM (365 Tage)'!H391&gt;0,'JSM (365 Tage)'!H391," ")</f>
        <v xml:space="preserve"> </v>
      </c>
      <c r="C353" s="221" t="str">
        <f>IF('JSM (365 Tage)'!J391&gt;0,'JSM (365 Tage)'!J391," ")</f>
        <v xml:space="preserve"> </v>
      </c>
      <c r="D353" s="137" t="str">
        <f>IF('JSM (365 Tage)'!K391&gt;0,'JSM (365 Tage)'!K391," ")</f>
        <v xml:space="preserve"> </v>
      </c>
      <c r="E353" s="140" t="str">
        <f>IF('JSM (365 Tage)'!M391&gt;0,'JSM (365 Tage)'!M391," ")</f>
        <v xml:space="preserve"> </v>
      </c>
      <c r="F353" s="222" t="str">
        <f>IF('JSM (365 Tage)'!$H$14&gt;0,'JSM (365 Tage)'!$H$14*86.4," ")</f>
        <v xml:space="preserve"> </v>
      </c>
    </row>
    <row r="354" spans="1:6">
      <c r="A354" s="223" t="s">
        <v>825</v>
      </c>
      <c r="B354" s="220" t="str">
        <f>IF('JSM (365 Tage)'!H392&gt;0,'JSM (365 Tage)'!H392," ")</f>
        <v xml:space="preserve"> </v>
      </c>
      <c r="C354" s="221" t="str">
        <f>IF('JSM (365 Tage)'!J392&gt;0,'JSM (365 Tage)'!J392," ")</f>
        <v xml:space="preserve"> </v>
      </c>
      <c r="D354" s="137" t="str">
        <f>IF('JSM (365 Tage)'!K392&gt;0,'JSM (365 Tage)'!K392," ")</f>
        <v xml:space="preserve"> </v>
      </c>
      <c r="E354" s="140" t="str">
        <f>IF('JSM (365 Tage)'!M392&gt;0,'JSM (365 Tage)'!M392," ")</f>
        <v xml:space="preserve"> </v>
      </c>
      <c r="F354" s="222" t="str">
        <f>IF('JSM (365 Tage)'!$H$14&gt;0,'JSM (365 Tage)'!$H$14*86.4," ")</f>
        <v xml:space="preserve"> </v>
      </c>
    </row>
    <row r="355" spans="1:6">
      <c r="A355" s="223" t="s">
        <v>826</v>
      </c>
      <c r="B355" s="220" t="str">
        <f>IF('JSM (365 Tage)'!H393&gt;0,'JSM (365 Tage)'!H393," ")</f>
        <v xml:space="preserve"> </v>
      </c>
      <c r="C355" s="221" t="str">
        <f>IF('JSM (365 Tage)'!J393&gt;0,'JSM (365 Tage)'!J393," ")</f>
        <v xml:space="preserve"> </v>
      </c>
      <c r="D355" s="137" t="str">
        <f>IF('JSM (365 Tage)'!K393&gt;0,'JSM (365 Tage)'!K393," ")</f>
        <v xml:space="preserve"> </v>
      </c>
      <c r="E355" s="140" t="str">
        <f>IF('JSM (365 Tage)'!M393&gt;0,'JSM (365 Tage)'!M393," ")</f>
        <v xml:space="preserve"> </v>
      </c>
      <c r="F355" s="222" t="str">
        <f>IF('JSM (365 Tage)'!$H$14&gt;0,'JSM (365 Tage)'!$H$14*86.4," ")</f>
        <v xml:space="preserve"> </v>
      </c>
    </row>
    <row r="356" spans="1:6">
      <c r="A356" s="223" t="s">
        <v>827</v>
      </c>
      <c r="B356" s="220" t="str">
        <f>IF('JSM (365 Tage)'!H394&gt;0,'JSM (365 Tage)'!H394," ")</f>
        <v xml:space="preserve"> </v>
      </c>
      <c r="C356" s="221" t="str">
        <f>IF('JSM (365 Tage)'!J394&gt;0,'JSM (365 Tage)'!J394," ")</f>
        <v xml:space="preserve"> </v>
      </c>
      <c r="D356" s="137" t="str">
        <f>IF('JSM (365 Tage)'!K394&gt;0,'JSM (365 Tage)'!K394," ")</f>
        <v xml:space="preserve"> </v>
      </c>
      <c r="E356" s="140" t="str">
        <f>IF('JSM (365 Tage)'!M394&gt;0,'JSM (365 Tage)'!M394," ")</f>
        <v xml:space="preserve"> </v>
      </c>
      <c r="F356" s="222" t="str">
        <f>IF('JSM (365 Tage)'!$H$14&gt;0,'JSM (365 Tage)'!$H$14*86.4," ")</f>
        <v xml:space="preserve"> </v>
      </c>
    </row>
    <row r="357" spans="1:6">
      <c r="A357" s="223" t="s">
        <v>828</v>
      </c>
      <c r="B357" s="220" t="str">
        <f>IF('JSM (365 Tage)'!H395&gt;0,'JSM (365 Tage)'!H395," ")</f>
        <v xml:space="preserve"> </v>
      </c>
      <c r="C357" s="221" t="str">
        <f>IF('JSM (365 Tage)'!J395&gt;0,'JSM (365 Tage)'!J395," ")</f>
        <v xml:space="preserve"> </v>
      </c>
      <c r="D357" s="137" t="str">
        <f>IF('JSM (365 Tage)'!K395&gt;0,'JSM (365 Tage)'!K395," ")</f>
        <v xml:space="preserve"> </v>
      </c>
      <c r="E357" s="140" t="str">
        <f>IF('JSM (365 Tage)'!M395&gt;0,'JSM (365 Tage)'!M395," ")</f>
        <v xml:space="preserve"> </v>
      </c>
      <c r="F357" s="222" t="str">
        <f>IF('JSM (365 Tage)'!$H$14&gt;0,'JSM (365 Tage)'!$H$14*86.4," ")</f>
        <v xml:space="preserve"> </v>
      </c>
    </row>
    <row r="358" spans="1:6">
      <c r="A358" s="223" t="s">
        <v>829</v>
      </c>
      <c r="B358" s="220" t="str">
        <f>IF('JSM (365 Tage)'!H396&gt;0,'JSM (365 Tage)'!H396," ")</f>
        <v xml:space="preserve"> </v>
      </c>
      <c r="C358" s="221" t="str">
        <f>IF('JSM (365 Tage)'!J396&gt;0,'JSM (365 Tage)'!J396," ")</f>
        <v xml:space="preserve"> </v>
      </c>
      <c r="D358" s="137" t="str">
        <f>IF('JSM (365 Tage)'!K396&gt;0,'JSM (365 Tage)'!K396," ")</f>
        <v xml:space="preserve"> </v>
      </c>
      <c r="E358" s="140" t="str">
        <f>IF('JSM (365 Tage)'!M396&gt;0,'JSM (365 Tage)'!M396," ")</f>
        <v xml:space="preserve"> </v>
      </c>
      <c r="F358" s="222" t="str">
        <f>IF('JSM (365 Tage)'!$H$14&gt;0,'JSM (365 Tage)'!$H$14*86.4," ")</f>
        <v xml:space="preserve"> </v>
      </c>
    </row>
    <row r="359" spans="1:6">
      <c r="A359" s="223" t="s">
        <v>830</v>
      </c>
      <c r="B359" s="220" t="str">
        <f>IF('JSM (365 Tage)'!H397&gt;0,'JSM (365 Tage)'!H397," ")</f>
        <v xml:space="preserve"> </v>
      </c>
      <c r="C359" s="221" t="str">
        <f>IF('JSM (365 Tage)'!J397&gt;0,'JSM (365 Tage)'!J397," ")</f>
        <v xml:space="preserve"> </v>
      </c>
      <c r="D359" s="137" t="str">
        <f>IF('JSM (365 Tage)'!K397&gt;0,'JSM (365 Tage)'!K397," ")</f>
        <v xml:space="preserve"> </v>
      </c>
      <c r="E359" s="140" t="str">
        <f>IF('JSM (365 Tage)'!M397&gt;0,'JSM (365 Tage)'!M397," ")</f>
        <v xml:space="preserve"> </v>
      </c>
      <c r="F359" s="222" t="str">
        <f>IF('JSM (365 Tage)'!$H$14&gt;0,'JSM (365 Tage)'!$H$14*86.4," ")</f>
        <v xml:space="preserve"> </v>
      </c>
    </row>
    <row r="360" spans="1:6">
      <c r="A360" s="223" t="s">
        <v>831</v>
      </c>
      <c r="B360" s="220" t="str">
        <f>IF('JSM (365 Tage)'!H398&gt;0,'JSM (365 Tage)'!H398," ")</f>
        <v xml:space="preserve"> </v>
      </c>
      <c r="C360" s="221" t="str">
        <f>IF('JSM (365 Tage)'!J398&gt;0,'JSM (365 Tage)'!J398," ")</f>
        <v xml:space="preserve"> </v>
      </c>
      <c r="D360" s="137" t="str">
        <f>IF('JSM (365 Tage)'!K398&gt;0,'JSM (365 Tage)'!K398," ")</f>
        <v xml:space="preserve"> </v>
      </c>
      <c r="E360" s="140" t="str">
        <f>IF('JSM (365 Tage)'!M398&gt;0,'JSM (365 Tage)'!M398," ")</f>
        <v xml:space="preserve"> </v>
      </c>
      <c r="F360" s="222" t="str">
        <f>IF('JSM (365 Tage)'!$H$14&gt;0,'JSM (365 Tage)'!$H$14*86.4," ")</f>
        <v xml:space="preserve"> </v>
      </c>
    </row>
    <row r="361" spans="1:6">
      <c r="A361" s="223" t="s">
        <v>832</v>
      </c>
      <c r="B361" s="220" t="str">
        <f>IF('JSM (365 Tage)'!H399&gt;0,'JSM (365 Tage)'!H399," ")</f>
        <v xml:space="preserve"> </v>
      </c>
      <c r="C361" s="221" t="str">
        <f>IF('JSM (365 Tage)'!J399&gt;0,'JSM (365 Tage)'!J399," ")</f>
        <v xml:space="preserve"> </v>
      </c>
      <c r="D361" s="137" t="str">
        <f>IF('JSM (365 Tage)'!K399&gt;0,'JSM (365 Tage)'!K399," ")</f>
        <v xml:space="preserve"> </v>
      </c>
      <c r="E361" s="140" t="str">
        <f>IF('JSM (365 Tage)'!M399&gt;0,'JSM (365 Tage)'!M399," ")</f>
        <v xml:space="preserve"> </v>
      </c>
      <c r="F361" s="222" t="str">
        <f>IF('JSM (365 Tage)'!$H$14&gt;0,'JSM (365 Tage)'!$H$14*86.4," ")</f>
        <v xml:space="preserve"> </v>
      </c>
    </row>
    <row r="362" spans="1:6">
      <c r="A362" s="223" t="s">
        <v>833</v>
      </c>
      <c r="B362" s="220" t="str">
        <f>IF('JSM (365 Tage)'!H400&gt;0,'JSM (365 Tage)'!H400," ")</f>
        <v xml:space="preserve"> </v>
      </c>
      <c r="C362" s="221" t="str">
        <f>IF('JSM (365 Tage)'!J400&gt;0,'JSM (365 Tage)'!J400," ")</f>
        <v xml:space="preserve"> </v>
      </c>
      <c r="D362" s="137" t="str">
        <f>IF('JSM (365 Tage)'!K400&gt;0,'JSM (365 Tage)'!K400," ")</f>
        <v xml:space="preserve"> </v>
      </c>
      <c r="E362" s="140" t="str">
        <f>IF('JSM (365 Tage)'!M400&gt;0,'JSM (365 Tage)'!M400," ")</f>
        <v xml:space="preserve"> </v>
      </c>
      <c r="F362" s="222" t="str">
        <f>IF('JSM (365 Tage)'!$H$14&gt;0,'JSM (365 Tage)'!$H$14*86.4," ")</f>
        <v xml:space="preserve"> </v>
      </c>
    </row>
    <row r="363" spans="1:6">
      <c r="A363" s="223" t="s">
        <v>834</v>
      </c>
      <c r="B363" s="220" t="str">
        <f>IF('JSM (365 Tage)'!H401&gt;0,'JSM (365 Tage)'!H401," ")</f>
        <v xml:space="preserve"> </v>
      </c>
      <c r="C363" s="221" t="str">
        <f>IF('JSM (365 Tage)'!J401&gt;0,'JSM (365 Tage)'!J401," ")</f>
        <v xml:space="preserve"> </v>
      </c>
      <c r="D363" s="137" t="str">
        <f>IF('JSM (365 Tage)'!K401&gt;0,'JSM (365 Tage)'!K401," ")</f>
        <v xml:space="preserve"> </v>
      </c>
      <c r="E363" s="140" t="str">
        <f>IF('JSM (365 Tage)'!M401&gt;0,'JSM (365 Tage)'!M401," ")</f>
        <v xml:space="preserve"> </v>
      </c>
      <c r="F363" s="222" t="str">
        <f>IF('JSM (365 Tage)'!$H$14&gt;0,'JSM (365 Tage)'!$H$14*86.4," ")</f>
        <v xml:space="preserve"> </v>
      </c>
    </row>
    <row r="364" spans="1:6">
      <c r="A364" s="223" t="s">
        <v>835</v>
      </c>
      <c r="B364" s="220" t="str">
        <f>IF('JSM (365 Tage)'!H402&gt;0,'JSM (365 Tage)'!H402," ")</f>
        <v xml:space="preserve"> </v>
      </c>
      <c r="C364" s="221" t="str">
        <f>IF('JSM (365 Tage)'!J402&gt;0,'JSM (365 Tage)'!J402," ")</f>
        <v xml:space="preserve"> </v>
      </c>
      <c r="D364" s="137" t="str">
        <f>IF('JSM (365 Tage)'!K402&gt;0,'JSM (365 Tage)'!K402," ")</f>
        <v xml:space="preserve"> </v>
      </c>
      <c r="E364" s="140" t="str">
        <f>IF('JSM (365 Tage)'!M402&gt;0,'JSM (365 Tage)'!M402," ")</f>
        <v xml:space="preserve"> </v>
      </c>
      <c r="F364" s="222" t="str">
        <f>IF('JSM (365 Tage)'!$H$14&gt;0,'JSM (365 Tage)'!$H$14*86.4," ")</f>
        <v xml:space="preserve"> </v>
      </c>
    </row>
    <row r="365" spans="1:6">
      <c r="A365" s="223" t="s">
        <v>836</v>
      </c>
      <c r="B365" s="220" t="str">
        <f>IF('JSM (365 Tage)'!H403&gt;0,'JSM (365 Tage)'!H403," ")</f>
        <v xml:space="preserve"> </v>
      </c>
      <c r="C365" s="221" t="str">
        <f>IF('JSM (365 Tage)'!J403&gt;0,'JSM (365 Tage)'!J403," ")</f>
        <v xml:space="preserve"> </v>
      </c>
      <c r="D365" s="137" t="str">
        <f>IF('JSM (365 Tage)'!K403&gt;0,'JSM (365 Tage)'!K403," ")</f>
        <v xml:space="preserve"> </v>
      </c>
      <c r="E365" s="140" t="str">
        <f>IF('JSM (365 Tage)'!M403&gt;0,'JSM (365 Tage)'!M403," ")</f>
        <v xml:space="preserve"> </v>
      </c>
      <c r="F365" s="222" t="str">
        <f>IF('JSM (365 Tage)'!$H$14&gt;0,'JSM (365 Tage)'!$H$14*86.4," ")</f>
        <v xml:space="preserve"> </v>
      </c>
    </row>
    <row r="366" spans="1:6">
      <c r="A366" s="223" t="s">
        <v>837</v>
      </c>
      <c r="B366" s="220" t="str">
        <f>IF('JSM (365 Tage)'!H404&gt;0,'JSM (365 Tage)'!H404," ")</f>
        <v xml:space="preserve"> </v>
      </c>
      <c r="C366" s="221" t="str">
        <f>IF('JSM (365 Tage)'!J404&gt;0,'JSM (365 Tage)'!J404," ")</f>
        <v xml:space="preserve"> </v>
      </c>
      <c r="D366" s="137" t="str">
        <f>IF('JSM (365 Tage)'!K404&gt;0,'JSM (365 Tage)'!K404," ")</f>
        <v xml:space="preserve"> </v>
      </c>
      <c r="E366" s="140" t="str">
        <f>IF('JSM (365 Tage)'!M404&gt;0,'JSM (365 Tage)'!M404," ")</f>
        <v xml:space="preserve"> </v>
      </c>
      <c r="F366" s="222" t="str">
        <f>IF('JSM (365 Tage)'!$H$14&gt;0,'JSM (365 Tage)'!$H$14*86.4," ")</f>
        <v xml:space="preserve"> </v>
      </c>
    </row>
    <row r="367" spans="1:6">
      <c r="A367" s="223" t="s">
        <v>838</v>
      </c>
      <c r="B367" s="220" t="str">
        <f>IF('JSM (365 Tage)'!H405&gt;0,'JSM (365 Tage)'!H405," ")</f>
        <v xml:space="preserve"> </v>
      </c>
      <c r="C367" s="221" t="str">
        <f>IF('JSM (365 Tage)'!J405&gt;0,'JSM (365 Tage)'!J405," ")</f>
        <v xml:space="preserve"> </v>
      </c>
      <c r="D367" s="137" t="str">
        <f>IF('JSM (365 Tage)'!K405&gt;0,'JSM (365 Tage)'!K405," ")</f>
        <v xml:space="preserve"> </v>
      </c>
      <c r="E367" s="140" t="str">
        <f>IF('JSM (365 Tage)'!M405&gt;0,'JSM (365 Tage)'!M405," ")</f>
        <v xml:space="preserve"> </v>
      </c>
      <c r="F367" s="222" t="str">
        <f>IF('JSM (365 Tage)'!$H$14&gt;0,'JSM (365 Tage)'!$H$14*86.4," ")</f>
        <v xml:space="preserve"> </v>
      </c>
    </row>
    <row r="368" spans="1:6">
      <c r="A368" s="223" t="s">
        <v>839</v>
      </c>
      <c r="B368" s="220" t="str">
        <f>IF('JSM (365 Tage)'!H406&gt;0,'JSM (365 Tage)'!H406," ")</f>
        <v xml:space="preserve"> </v>
      </c>
      <c r="C368" s="221" t="str">
        <f>IF('JSM (365 Tage)'!J406&gt;0,'JSM (365 Tage)'!J406," ")</f>
        <v xml:space="preserve"> </v>
      </c>
      <c r="D368" s="137" t="str">
        <f>IF('JSM (365 Tage)'!K406&gt;0,'JSM (365 Tage)'!K406," ")</f>
        <v xml:space="preserve"> </v>
      </c>
      <c r="E368" s="140" t="str">
        <f>IF('JSM (365 Tage)'!M406&gt;0,'JSM (365 Tage)'!M406," ")</f>
        <v xml:space="preserve"> </v>
      </c>
      <c r="F368" s="222" t="str">
        <f>IF('JSM (365 Tage)'!$H$14&gt;0,'JSM (365 Tage)'!$H$14*86.4," ")</f>
        <v xml:space="preserve"> </v>
      </c>
    </row>
    <row r="369" spans="1:6">
      <c r="A369" s="223" t="s">
        <v>840</v>
      </c>
      <c r="B369" s="220" t="str">
        <f>IF('JSM (365 Tage)'!H407&gt;0,'JSM (365 Tage)'!H407," ")</f>
        <v xml:space="preserve"> </v>
      </c>
      <c r="C369" s="221" t="str">
        <f>IF('JSM (365 Tage)'!J407&gt;0,'JSM (365 Tage)'!J407," ")</f>
        <v xml:space="preserve"> </v>
      </c>
      <c r="D369" s="137" t="str">
        <f>IF('JSM (365 Tage)'!K407&gt;0,'JSM (365 Tage)'!K407," ")</f>
        <v xml:space="preserve"> </v>
      </c>
      <c r="E369" s="140" t="str">
        <f>IF('JSM (365 Tage)'!M407&gt;0,'JSM (365 Tage)'!M407," ")</f>
        <v xml:space="preserve"> </v>
      </c>
      <c r="F369" s="222" t="str">
        <f>IF('JSM (365 Tage)'!$H$14&gt;0,'JSM (365 Tage)'!$H$14*86.4," ")</f>
        <v xml:space="preserve"> </v>
      </c>
    </row>
    <row r="370" spans="1:6">
      <c r="A370" s="223" t="s">
        <v>841</v>
      </c>
      <c r="B370" s="220" t="str">
        <f>IF('JSM (365 Tage)'!H408&gt;0,'JSM (365 Tage)'!H408," ")</f>
        <v xml:space="preserve"> </v>
      </c>
      <c r="C370" s="221" t="str">
        <f>IF('JSM (365 Tage)'!J408&gt;0,'JSM (365 Tage)'!J408," ")</f>
        <v xml:space="preserve"> </v>
      </c>
      <c r="D370" s="137" t="str">
        <f>IF('JSM (365 Tage)'!K408&gt;0,'JSM (365 Tage)'!K408," ")</f>
        <v xml:space="preserve"> </v>
      </c>
      <c r="E370" s="140" t="str">
        <f>IF('JSM (365 Tage)'!M408&gt;0,'JSM (365 Tage)'!M408," ")</f>
        <v xml:space="preserve"> </v>
      </c>
      <c r="F370" s="222" t="str">
        <f>IF('JSM (365 Tage)'!$H$14&gt;0,'JSM (365 Tage)'!$H$14*86.4," ")</f>
        <v xml:space="preserve"> </v>
      </c>
    </row>
    <row r="371" spans="1:6">
      <c r="A371" s="223" t="s">
        <v>842</v>
      </c>
      <c r="B371" s="220" t="str">
        <f>IF('JSM (365 Tage)'!H409&gt;0,'JSM (365 Tage)'!H409," ")</f>
        <v xml:space="preserve"> </v>
      </c>
      <c r="C371" s="221" t="str">
        <f>IF('JSM (365 Tage)'!J409&gt;0,'JSM (365 Tage)'!J409," ")</f>
        <v xml:space="preserve"> </v>
      </c>
      <c r="D371" s="137" t="str">
        <f>IF('JSM (365 Tage)'!K409&gt;0,'JSM (365 Tage)'!K409," ")</f>
        <v xml:space="preserve"> </v>
      </c>
      <c r="E371" s="140" t="str">
        <f>IF('JSM (365 Tage)'!M409&gt;0,'JSM (365 Tage)'!M409," ")</f>
        <v xml:space="preserve"> </v>
      </c>
      <c r="F371" s="222" t="str">
        <f>IF('JSM (365 Tage)'!$H$14&gt;0,'JSM (365 Tage)'!$H$14*86.4," ")</f>
        <v xml:space="preserve"> </v>
      </c>
    </row>
    <row r="372" spans="1:6">
      <c r="A372" s="223" t="s">
        <v>843</v>
      </c>
      <c r="B372" s="220" t="str">
        <f>IF('JSM (365 Tage)'!H410&gt;0,'JSM (365 Tage)'!H410," ")</f>
        <v xml:space="preserve"> </v>
      </c>
      <c r="C372" s="221" t="str">
        <f>IF('JSM (365 Tage)'!J410&gt;0,'JSM (365 Tage)'!J410," ")</f>
        <v xml:space="preserve"> </v>
      </c>
      <c r="D372" s="137" t="str">
        <f>IF('JSM (365 Tage)'!K410&gt;0,'JSM (365 Tage)'!K410," ")</f>
        <v xml:space="preserve"> </v>
      </c>
      <c r="E372" s="140" t="str">
        <f>IF('JSM (365 Tage)'!M410&gt;0,'JSM (365 Tage)'!M410," ")</f>
        <v xml:space="preserve"> </v>
      </c>
      <c r="F372" s="222" t="str">
        <f>IF('JSM (365 Tage)'!$H$14&gt;0,'JSM (365 Tage)'!$H$14*86.4," ")</f>
        <v xml:space="preserve"> </v>
      </c>
    </row>
    <row r="373" spans="1:6">
      <c r="A373" s="223" t="s">
        <v>844</v>
      </c>
      <c r="B373" s="220" t="str">
        <f>IF('JSM (365 Tage)'!H411&gt;0,'JSM (365 Tage)'!H411," ")</f>
        <v xml:space="preserve"> </v>
      </c>
      <c r="C373" s="221" t="str">
        <f>IF('JSM (365 Tage)'!J411&gt;0,'JSM (365 Tage)'!J411," ")</f>
        <v xml:space="preserve"> </v>
      </c>
      <c r="D373" s="137" t="str">
        <f>IF('JSM (365 Tage)'!K411&gt;0,'JSM (365 Tage)'!K411," ")</f>
        <v xml:space="preserve"> </v>
      </c>
      <c r="E373" s="140" t="str">
        <f>IF('JSM (365 Tage)'!M411&gt;0,'JSM (365 Tage)'!M411," ")</f>
        <v xml:space="preserve"> </v>
      </c>
      <c r="F373" s="222" t="str">
        <f>IF('JSM (365 Tage)'!$H$14&gt;0,'JSM (365 Tage)'!$H$14*86.4," ")</f>
        <v xml:space="preserve"> </v>
      </c>
    </row>
    <row r="374" spans="1:6">
      <c r="A374" s="223" t="s">
        <v>845</v>
      </c>
      <c r="B374" s="220" t="str">
        <f>IF('JSM (365 Tage)'!H412&gt;0,'JSM (365 Tage)'!H412," ")</f>
        <v xml:space="preserve"> </v>
      </c>
      <c r="C374" s="221" t="str">
        <f>IF('JSM (365 Tage)'!J412&gt;0,'JSM (365 Tage)'!J412," ")</f>
        <v xml:space="preserve"> </v>
      </c>
      <c r="D374" s="137" t="str">
        <f>IF('JSM (365 Tage)'!K412&gt;0,'JSM (365 Tage)'!K412," ")</f>
        <v xml:space="preserve"> </v>
      </c>
      <c r="E374" s="140" t="str">
        <f>IF('JSM (365 Tage)'!M412&gt;0,'JSM (365 Tage)'!M412," ")</f>
        <v xml:space="preserve"> </v>
      </c>
      <c r="F374" s="222" t="str">
        <f>IF('JSM (365 Tage)'!$H$14&gt;0,'JSM (365 Tage)'!$H$14*86.4," ")</f>
        <v xml:space="preserve"> </v>
      </c>
    </row>
    <row r="375" spans="1:6">
      <c r="A375" s="223" t="s">
        <v>846</v>
      </c>
      <c r="B375" s="220" t="str">
        <f>IF('JSM (365 Tage)'!H413&gt;0,'JSM (365 Tage)'!H413," ")</f>
        <v xml:space="preserve"> </v>
      </c>
      <c r="C375" s="221" t="str">
        <f>IF('JSM (365 Tage)'!J413&gt;0,'JSM (365 Tage)'!J413," ")</f>
        <v xml:space="preserve"> </v>
      </c>
      <c r="D375" s="137" t="str">
        <f>IF('JSM (365 Tage)'!K413&gt;0,'JSM (365 Tage)'!K413," ")</f>
        <v xml:space="preserve"> </v>
      </c>
      <c r="E375" s="140" t="str">
        <f>IF('JSM (365 Tage)'!M413&gt;0,'JSM (365 Tage)'!M413," ")</f>
        <v xml:space="preserve"> </v>
      </c>
      <c r="F375" s="222" t="str">
        <f>IF('JSM (365 Tage)'!$H$14&gt;0,'JSM (365 Tage)'!$H$14*86.4," ")</f>
        <v xml:space="preserve"> </v>
      </c>
    </row>
    <row r="376" spans="1:6">
      <c r="A376" s="223" t="s">
        <v>847</v>
      </c>
      <c r="B376" s="220" t="str">
        <f>IF('JSM (365 Tage)'!H414&gt;0,'JSM (365 Tage)'!H414," ")</f>
        <v xml:space="preserve"> </v>
      </c>
      <c r="C376" s="221" t="str">
        <f>IF('JSM (365 Tage)'!J414&gt;0,'JSM (365 Tage)'!J414," ")</f>
        <v xml:space="preserve"> </v>
      </c>
      <c r="D376" s="137" t="str">
        <f>IF('JSM (365 Tage)'!K414&gt;0,'JSM (365 Tage)'!K414," ")</f>
        <v xml:space="preserve"> </v>
      </c>
      <c r="E376" s="140" t="str">
        <f>IF('JSM (365 Tage)'!M414&gt;0,'JSM (365 Tage)'!M414," ")</f>
        <v xml:space="preserve"> </v>
      </c>
      <c r="F376" s="222" t="str">
        <f>IF('JSM (365 Tage)'!$H$14&gt;0,'JSM (365 Tage)'!$H$14*86.4," ")</f>
        <v xml:space="preserve"> </v>
      </c>
    </row>
    <row r="377" spans="1:6">
      <c r="A377" s="223" t="s">
        <v>848</v>
      </c>
      <c r="B377" s="220" t="str">
        <f>IF('JSM (365 Tage)'!H415&gt;0,'JSM (365 Tage)'!H415," ")</f>
        <v xml:space="preserve"> </v>
      </c>
      <c r="C377" s="221" t="str">
        <f>IF('JSM (365 Tage)'!J415&gt;0,'JSM (365 Tage)'!J415," ")</f>
        <v xml:space="preserve"> </v>
      </c>
      <c r="D377" s="137" t="str">
        <f>IF('JSM (365 Tage)'!K415&gt;0,'JSM (365 Tage)'!K415," ")</f>
        <v xml:space="preserve"> </v>
      </c>
      <c r="E377" s="140" t="str">
        <f>IF('JSM (365 Tage)'!M415&gt;0,'JSM (365 Tage)'!M415," ")</f>
        <v xml:space="preserve"> </v>
      </c>
      <c r="F377" s="222" t="str">
        <f>IF('JSM (365 Tage)'!$H$14&gt;0,'JSM (365 Tage)'!$H$14*86.4," ")</f>
        <v xml:space="preserve"> </v>
      </c>
    </row>
    <row r="378" spans="1:6">
      <c r="A378" s="223" t="s">
        <v>849</v>
      </c>
      <c r="B378" s="220" t="str">
        <f>IF('JSM (365 Tage)'!H416&gt;0,'JSM (365 Tage)'!H416," ")</f>
        <v xml:space="preserve"> </v>
      </c>
      <c r="C378" s="221" t="str">
        <f>IF('JSM (365 Tage)'!J416&gt;0,'JSM (365 Tage)'!J416," ")</f>
        <v xml:space="preserve"> </v>
      </c>
      <c r="D378" s="137" t="str">
        <f>IF('JSM (365 Tage)'!K416&gt;0,'JSM (365 Tage)'!K416," ")</f>
        <v xml:space="preserve"> </v>
      </c>
      <c r="E378" s="140" t="str">
        <f>IF('JSM (365 Tage)'!M416&gt;0,'JSM (365 Tage)'!M416," ")</f>
        <v xml:space="preserve"> </v>
      </c>
      <c r="F378" s="222" t="str">
        <f>IF('JSM (365 Tage)'!$H$14&gt;0,'JSM (365 Tage)'!$H$14*86.4," ")</f>
        <v xml:space="preserve"> </v>
      </c>
    </row>
    <row r="379" spans="1:6">
      <c r="A379" s="223"/>
      <c r="B379" s="223"/>
      <c r="C379" s="224"/>
      <c r="D379" s="225"/>
      <c r="E379" s="225"/>
      <c r="F379" s="226"/>
    </row>
    <row r="380" spans="1:6" ht="7.5" customHeight="1">
      <c r="A380" s="227"/>
      <c r="B380" s="227"/>
      <c r="C380" s="228"/>
      <c r="D380" s="13"/>
      <c r="E380" s="13"/>
    </row>
    <row r="381" spans="1:6" s="208" customFormat="1">
      <c r="D381" s="1434"/>
      <c r="E381" s="1434"/>
    </row>
    <row r="382" spans="1:6" s="208" customFormat="1">
      <c r="C382" s="1434"/>
      <c r="D382" s="1434"/>
      <c r="E382" s="1434"/>
    </row>
    <row r="383" spans="1:6" s="208" customFormat="1"/>
    <row r="384" spans="1:6" s="208" customFormat="1" ht="13">
      <c r="A384" s="229"/>
      <c r="B384" s="229"/>
    </row>
    <row r="385" spans="3:6" s="208" customFormat="1" ht="6" customHeight="1"/>
    <row r="386" spans="3:6" s="208" customFormat="1">
      <c r="E386" s="228"/>
    </row>
    <row r="387" spans="3:6" s="208" customFormat="1">
      <c r="C387" s="230"/>
    </row>
    <row r="388" spans="3:6" s="208" customFormat="1"/>
    <row r="389" spans="3:6" s="208" customFormat="1" ht="13">
      <c r="F389" s="231"/>
    </row>
    <row r="390" spans="3:6" s="208" customFormat="1" ht="5.25" customHeight="1"/>
    <row r="391" spans="3:6" s="208" customFormat="1">
      <c r="C391" s="230"/>
    </row>
    <row r="392" spans="3:6" s="208" customFormat="1" ht="11.25" customHeight="1"/>
    <row r="393" spans="3:6" s="208" customFormat="1" ht="4.5" customHeight="1"/>
    <row r="394" spans="3:6" s="208" customFormat="1" ht="13">
      <c r="D394" s="232"/>
      <c r="E394" s="233"/>
    </row>
    <row r="395" spans="3:6" s="208" customFormat="1" ht="7.5" customHeight="1"/>
    <row r="396" spans="3:6" s="208" customFormat="1" ht="13">
      <c r="D396" s="1433"/>
      <c r="E396" s="1433"/>
    </row>
    <row r="397" spans="3:6" s="208" customFormat="1"/>
  </sheetData>
  <sheetProtection password="912B" sheet="1" objects="1" scenarios="1"/>
  <mergeCells count="12">
    <mergeCell ref="A8:A13"/>
    <mergeCell ref="G8:G11"/>
    <mergeCell ref="D8:D11"/>
    <mergeCell ref="D381:E381"/>
    <mergeCell ref="C8:C11"/>
    <mergeCell ref="E1:F2"/>
    <mergeCell ref="D396:E396"/>
    <mergeCell ref="C382:E382"/>
    <mergeCell ref="C4:F4"/>
    <mergeCell ref="B8:B12"/>
    <mergeCell ref="E8:E12"/>
    <mergeCell ref="F8:F12"/>
  </mergeCells>
  <phoneticPr fontId="3" type="noConversion"/>
  <pageMargins left="0.78740157499999996" right="0.78740157499999996" top="0.984251969" bottom="0.984251969" header="0.4921259845" footer="0.4921259845"/>
  <pageSetup paperSize="9" scale="8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1"/>
  </sheetPr>
  <dimension ref="A1:Q486"/>
  <sheetViews>
    <sheetView showGridLines="0" zoomScaleNormal="100" workbookViewId="0">
      <selection activeCell="H5" sqref="H5:M5"/>
    </sheetView>
  </sheetViews>
  <sheetFormatPr baseColWidth="10" defaultRowHeight="12.5"/>
  <cols>
    <col min="1" max="1" width="2.453125" customWidth="1"/>
    <col min="2" max="2" width="3.54296875" customWidth="1"/>
    <col min="3" max="3" width="15.81640625" customWidth="1"/>
    <col min="4" max="4" width="5.1796875" customWidth="1"/>
    <col min="5" max="5" width="6" customWidth="1"/>
    <col min="6" max="6" width="9.1796875" customWidth="1"/>
    <col min="7" max="7" width="14.26953125" customWidth="1"/>
    <col min="8" max="8" width="15.54296875" customWidth="1"/>
    <col min="9" max="9" width="16.81640625" customWidth="1"/>
    <col min="10" max="10" width="18.453125" customWidth="1"/>
    <col min="11" max="11" width="13.54296875" customWidth="1"/>
    <col min="12" max="12" width="17.7265625" customWidth="1"/>
    <col min="13" max="13" width="14.81640625" customWidth="1"/>
    <col min="14" max="14" width="2.453125" customWidth="1"/>
    <col min="15" max="15" width="11.1796875" customWidth="1"/>
    <col min="17" max="17" width="5.1796875" customWidth="1"/>
  </cols>
  <sheetData>
    <row r="1" spans="1:14" ht="8.25" customHeight="1" thickBot="1">
      <c r="A1" s="22"/>
      <c r="B1" s="22"/>
      <c r="C1" s="22"/>
      <c r="D1" s="22"/>
      <c r="E1" s="22"/>
      <c r="F1" s="22"/>
      <c r="G1" s="22"/>
      <c r="H1" s="22"/>
      <c r="I1" s="22"/>
      <c r="J1" s="22"/>
      <c r="K1" s="22"/>
      <c r="L1" s="22"/>
      <c r="M1" s="22"/>
      <c r="N1" s="22"/>
    </row>
    <row r="2" spans="1:14" ht="18">
      <c r="A2" s="22"/>
      <c r="B2" s="1349" t="s">
        <v>1043</v>
      </c>
      <c r="C2" s="1350"/>
      <c r="D2" s="1350"/>
      <c r="E2" s="1350"/>
      <c r="F2" s="1350"/>
      <c r="G2" s="1350"/>
      <c r="H2" s="1350"/>
      <c r="I2" s="1350"/>
      <c r="J2" s="1350"/>
      <c r="K2" s="1350"/>
      <c r="L2" s="1350"/>
      <c r="M2" s="1351"/>
      <c r="N2" s="74"/>
    </row>
    <row r="3" spans="1:14" ht="23.25" customHeight="1" thickBot="1">
      <c r="A3" s="22"/>
      <c r="B3" s="1352" t="s">
        <v>40</v>
      </c>
      <c r="C3" s="1353"/>
      <c r="D3" s="1353"/>
      <c r="E3" s="1353"/>
      <c r="F3" s="1353"/>
      <c r="G3" s="1353"/>
      <c r="H3" s="1353"/>
      <c r="I3" s="1353"/>
      <c r="J3" s="1353"/>
      <c r="K3" s="1353"/>
      <c r="L3" s="1353"/>
      <c r="M3" s="1354"/>
      <c r="N3" s="74"/>
    </row>
    <row r="4" spans="1:14" ht="16.5" customHeight="1" thickBot="1">
      <c r="A4" s="22"/>
      <c r="B4" s="22"/>
      <c r="C4" s="29"/>
      <c r="D4" s="29"/>
      <c r="E4" s="29"/>
      <c r="F4" s="29"/>
      <c r="G4" s="29"/>
      <c r="H4" s="22"/>
      <c r="I4" s="22"/>
      <c r="J4" s="22"/>
      <c r="K4" s="22"/>
      <c r="L4" s="22"/>
      <c r="M4" s="22"/>
      <c r="N4" s="22"/>
    </row>
    <row r="5" spans="1:14" ht="18.5" thickBot="1">
      <c r="A5" s="22"/>
      <c r="B5" s="1357" t="s">
        <v>880</v>
      </c>
      <c r="C5" s="1357"/>
      <c r="D5" s="1357"/>
      <c r="E5" s="1357"/>
      <c r="F5" s="1357"/>
      <c r="G5" s="1403"/>
      <c r="H5" s="1416"/>
      <c r="I5" s="1417"/>
      <c r="J5" s="1417"/>
      <c r="K5" s="1417"/>
      <c r="L5" s="1417"/>
      <c r="M5" s="1418"/>
      <c r="N5" s="76"/>
    </row>
    <row r="6" spans="1:14" ht="6" customHeight="1">
      <c r="A6" s="22"/>
      <c r="B6" s="22"/>
      <c r="C6" s="29"/>
      <c r="D6" s="29"/>
      <c r="E6" s="29"/>
      <c r="F6" s="29"/>
      <c r="G6" s="29"/>
      <c r="H6" s="22"/>
      <c r="I6" s="22"/>
      <c r="J6" s="77"/>
      <c r="K6" s="77"/>
      <c r="L6" s="77"/>
      <c r="M6" s="77"/>
      <c r="N6" s="76"/>
    </row>
    <row r="7" spans="1:14" ht="14">
      <c r="A7" s="22"/>
      <c r="B7" s="22"/>
      <c r="C7" s="32" t="s">
        <v>41</v>
      </c>
      <c r="D7" s="32"/>
      <c r="E7" s="32"/>
      <c r="F7" s="32"/>
      <c r="G7" s="32"/>
      <c r="H7" s="78"/>
      <c r="I7" s="22"/>
      <c r="J7" s="1358" t="s">
        <v>883</v>
      </c>
      <c r="K7" s="1358"/>
      <c r="L7" s="1358"/>
      <c r="M7" s="1358"/>
      <c r="N7" s="22"/>
    </row>
    <row r="8" spans="1:14" ht="14">
      <c r="A8" s="22"/>
      <c r="B8" s="22"/>
      <c r="C8" s="32" t="s">
        <v>42</v>
      </c>
      <c r="D8" s="32"/>
      <c r="E8" s="32"/>
      <c r="F8" s="32"/>
      <c r="G8" s="32"/>
      <c r="H8" s="79">
        <v>366</v>
      </c>
      <c r="I8" s="22"/>
      <c r="J8" s="1358" t="s">
        <v>884</v>
      </c>
      <c r="K8" s="1358"/>
      <c r="L8" s="1358"/>
      <c r="M8" s="1358"/>
      <c r="N8" s="22"/>
    </row>
    <row r="9" spans="1:14" ht="5.25" customHeight="1" thickBot="1">
      <c r="A9" s="22"/>
      <c r="B9" s="22"/>
      <c r="C9" s="32"/>
      <c r="D9" s="32"/>
      <c r="E9" s="32"/>
      <c r="F9" s="32"/>
      <c r="G9" s="32"/>
      <c r="H9" s="14"/>
      <c r="I9" s="22"/>
      <c r="J9" s="28"/>
      <c r="K9" s="22"/>
      <c r="L9" s="22"/>
      <c r="M9" s="22"/>
      <c r="N9" s="22"/>
    </row>
    <row r="10" spans="1:14" ht="14.5" thickBot="1">
      <c r="A10" s="22"/>
      <c r="B10" s="22"/>
      <c r="C10" s="1367" t="s">
        <v>885</v>
      </c>
      <c r="D10" s="1367"/>
      <c r="E10" s="1367"/>
      <c r="F10" s="1367"/>
      <c r="G10" s="1368"/>
      <c r="H10" s="80"/>
      <c r="I10" s="16" t="s">
        <v>43</v>
      </c>
      <c r="J10" s="1355" t="s">
        <v>886</v>
      </c>
      <c r="K10" s="1356"/>
      <c r="L10" s="82"/>
      <c r="M10" s="22" t="s">
        <v>878</v>
      </c>
      <c r="N10" s="22"/>
    </row>
    <row r="11" spans="1:14" ht="14.5" thickBot="1">
      <c r="A11" s="22"/>
      <c r="B11" s="22"/>
      <c r="C11" s="57" t="s">
        <v>44</v>
      </c>
      <c r="D11" s="57"/>
      <c r="E11" s="57"/>
      <c r="F11" s="57"/>
      <c r="G11" s="57"/>
      <c r="H11" s="80"/>
      <c r="I11" s="16" t="s">
        <v>45</v>
      </c>
      <c r="J11" s="81"/>
      <c r="K11" s="16"/>
      <c r="L11" s="22"/>
      <c r="M11" s="22"/>
      <c r="N11" s="22"/>
    </row>
    <row r="12" spans="1:14" ht="16.5" customHeight="1" thickBot="1">
      <c r="A12" s="22"/>
      <c r="B12" s="22"/>
      <c r="C12" s="57" t="s">
        <v>46</v>
      </c>
      <c r="D12" s="57"/>
      <c r="E12" s="57"/>
      <c r="F12" s="57"/>
      <c r="G12" s="57"/>
      <c r="H12" s="80" t="str">
        <f>IF(OR(H10&gt;0,H11&gt;0),H10+H11," ")</f>
        <v xml:space="preserve"> </v>
      </c>
      <c r="I12" s="16" t="s">
        <v>899</v>
      </c>
      <c r="J12" s="1358" t="s">
        <v>903</v>
      </c>
      <c r="K12" s="1359"/>
      <c r="L12" s="276"/>
      <c r="M12" s="28" t="s">
        <v>896</v>
      </c>
      <c r="N12" s="22"/>
    </row>
    <row r="13" spans="1:14" ht="6" customHeight="1">
      <c r="A13" s="22"/>
      <c r="B13" s="22"/>
      <c r="C13" s="83"/>
      <c r="D13" s="83"/>
      <c r="E13" s="83"/>
      <c r="F13" s="83"/>
      <c r="G13" s="83"/>
      <c r="H13" s="83"/>
      <c r="I13" s="83"/>
      <c r="J13" s="1401" t="s">
        <v>904</v>
      </c>
      <c r="K13" s="1402"/>
      <c r="L13" s="1402"/>
      <c r="M13" s="1402"/>
      <c r="N13" s="22"/>
    </row>
    <row r="14" spans="1:14" ht="17">
      <c r="A14" s="22"/>
      <c r="B14" s="22"/>
      <c r="C14" s="57" t="s">
        <v>855</v>
      </c>
      <c r="D14" s="57"/>
      <c r="E14" s="57"/>
      <c r="F14" s="57"/>
      <c r="G14" s="57"/>
      <c r="H14" s="84"/>
      <c r="I14" s="16" t="s">
        <v>47</v>
      </c>
      <c r="J14" s="1402"/>
      <c r="K14" s="1402"/>
      <c r="L14" s="1402"/>
      <c r="M14" s="1402"/>
      <c r="N14" s="22"/>
    </row>
    <row r="15" spans="1:14" ht="14.25" customHeight="1">
      <c r="A15" s="22"/>
      <c r="B15" s="22"/>
      <c r="C15" s="57"/>
      <c r="D15" s="57"/>
      <c r="E15" s="57"/>
      <c r="F15" s="57"/>
      <c r="G15" s="57"/>
      <c r="H15" s="275"/>
      <c r="I15" s="16"/>
      <c r="J15" s="1402"/>
      <c r="K15" s="1402"/>
      <c r="L15" s="1402"/>
      <c r="M15" s="1402"/>
      <c r="N15" s="22"/>
    </row>
    <row r="16" spans="1:14" ht="14.15" customHeight="1">
      <c r="A16" s="22"/>
      <c r="B16" s="22"/>
      <c r="C16" s="83"/>
      <c r="D16" s="83"/>
      <c r="E16" s="83"/>
      <c r="F16" s="83"/>
      <c r="G16" s="83"/>
      <c r="H16" s="83"/>
      <c r="I16" s="83"/>
      <c r="J16" s="83"/>
      <c r="K16" s="16"/>
      <c r="L16" s="22"/>
      <c r="M16" s="22"/>
      <c r="N16" s="22"/>
    </row>
    <row r="17" spans="1:16" ht="18" customHeight="1">
      <c r="A17" s="22"/>
      <c r="B17" s="1357" t="s">
        <v>881</v>
      </c>
      <c r="C17" s="1357"/>
      <c r="D17" s="1357"/>
      <c r="E17" s="1357"/>
      <c r="F17" s="1357"/>
      <c r="G17" s="1357"/>
      <c r="H17" s="1357"/>
      <c r="I17" s="1357"/>
      <c r="J17" s="1357"/>
      <c r="K17" s="1357"/>
      <c r="L17" s="1357"/>
      <c r="M17" s="1357"/>
      <c r="N17" s="22"/>
    </row>
    <row r="18" spans="1:16" ht="12" customHeight="1">
      <c r="A18" s="22"/>
      <c r="B18" s="22"/>
      <c r="C18" s="22"/>
      <c r="D18" s="22"/>
      <c r="E18" s="22"/>
      <c r="F18" s="22"/>
      <c r="G18" s="22"/>
      <c r="H18" s="22"/>
      <c r="I18" s="22"/>
      <c r="J18" s="22"/>
      <c r="K18" s="22"/>
      <c r="L18" s="22"/>
      <c r="M18" s="22"/>
      <c r="N18" s="22"/>
    </row>
    <row r="19" spans="1:16" ht="15" customHeight="1">
      <c r="A19" s="22"/>
      <c r="B19" s="22"/>
      <c r="C19" s="29" t="s">
        <v>908</v>
      </c>
      <c r="D19" s="32"/>
      <c r="E19" s="32"/>
      <c r="F19" s="32"/>
      <c r="G19" s="32"/>
      <c r="H19" s="22"/>
      <c r="I19" s="22"/>
      <c r="J19" s="22"/>
      <c r="K19" s="810"/>
      <c r="L19" s="1456"/>
      <c r="M19" s="262"/>
      <c r="N19" s="22"/>
    </row>
    <row r="20" spans="1:16" ht="14.25" customHeight="1">
      <c r="A20" s="22"/>
      <c r="B20" s="22"/>
      <c r="C20" s="76" t="s">
        <v>894</v>
      </c>
      <c r="D20" s="39"/>
      <c r="E20" s="39"/>
      <c r="F20" s="39"/>
      <c r="G20" s="39"/>
      <c r="H20" s="39"/>
      <c r="I20" s="85"/>
      <c r="J20" s="38" t="s">
        <v>856</v>
      </c>
      <c r="K20" s="86"/>
      <c r="L20" s="43"/>
      <c r="M20" s="257"/>
      <c r="N20" s="22"/>
    </row>
    <row r="21" spans="1:16" ht="12.75" customHeight="1">
      <c r="A21" s="22"/>
      <c r="B21" s="22"/>
      <c r="C21" s="39"/>
      <c r="D21" s="39" t="s">
        <v>49</v>
      </c>
      <c r="E21" s="39"/>
      <c r="F21" s="39"/>
      <c r="G21" s="39"/>
      <c r="H21" s="39"/>
      <c r="I21" s="88"/>
      <c r="J21" s="38" t="s">
        <v>850</v>
      </c>
      <c r="K21" s="43"/>
      <c r="L21" s="43"/>
      <c r="M21" s="43"/>
      <c r="N21" s="22"/>
    </row>
    <row r="22" spans="1:16" ht="12.75" customHeight="1" thickBot="1">
      <c r="A22" s="22"/>
      <c r="B22" s="22"/>
      <c r="C22" s="39"/>
      <c r="D22" s="39" t="s">
        <v>50</v>
      </c>
      <c r="E22" s="39"/>
      <c r="F22" s="39"/>
      <c r="G22" s="39"/>
      <c r="H22" s="39"/>
      <c r="I22" s="39"/>
      <c r="J22" s="39"/>
      <c r="K22" s="43"/>
      <c r="L22" s="43"/>
      <c r="M22" s="43"/>
      <c r="N22" s="22"/>
    </row>
    <row r="23" spans="1:16" ht="14.25" customHeight="1">
      <c r="A23" s="22"/>
      <c r="B23" s="22"/>
      <c r="C23" s="89" t="s">
        <v>51</v>
      </c>
      <c r="D23" s="89"/>
      <c r="E23" s="89"/>
      <c r="F23" s="89"/>
      <c r="G23" s="89"/>
      <c r="H23" s="89"/>
      <c r="I23" s="90"/>
      <c r="J23" s="38" t="s">
        <v>856</v>
      </c>
      <c r="K23" s="1446" t="s">
        <v>870</v>
      </c>
      <c r="L23" s="1447"/>
      <c r="M23" s="1448"/>
      <c r="N23" s="22"/>
    </row>
    <row r="24" spans="1:16" ht="12.75" customHeight="1">
      <c r="A24" s="22"/>
      <c r="B24" s="22"/>
      <c r="C24" s="39"/>
      <c r="D24" s="39" t="s">
        <v>49</v>
      </c>
      <c r="E24" s="39"/>
      <c r="F24" s="39"/>
      <c r="G24" s="39"/>
      <c r="H24" s="39"/>
      <c r="I24" s="88"/>
      <c r="J24" s="38" t="s">
        <v>52</v>
      </c>
      <c r="K24" s="1449"/>
      <c r="L24" s="1408"/>
      <c r="M24" s="1450"/>
      <c r="N24" s="22"/>
      <c r="P24" s="91"/>
    </row>
    <row r="25" spans="1:16" ht="12.75" customHeight="1">
      <c r="A25" s="22"/>
      <c r="B25" s="22"/>
      <c r="C25" s="39"/>
      <c r="D25" s="39" t="s">
        <v>50</v>
      </c>
      <c r="E25" s="39"/>
      <c r="F25" s="39"/>
      <c r="G25" s="39"/>
      <c r="H25" s="39"/>
      <c r="I25" s="39"/>
      <c r="J25" s="39"/>
      <c r="K25" s="1449"/>
      <c r="L25" s="1408"/>
      <c r="M25" s="1450"/>
      <c r="N25" s="22"/>
    </row>
    <row r="26" spans="1:16" ht="14.25" customHeight="1">
      <c r="A26" s="22"/>
      <c r="B26" s="22"/>
      <c r="C26" s="76" t="s">
        <v>53</v>
      </c>
      <c r="D26" s="39"/>
      <c r="E26" s="39"/>
      <c r="F26" s="39"/>
      <c r="G26" s="39"/>
      <c r="H26" s="39"/>
      <c r="I26" s="90"/>
      <c r="J26" s="38" t="s">
        <v>856</v>
      </c>
      <c r="K26" s="1449"/>
      <c r="L26" s="1408"/>
      <c r="M26" s="1450"/>
      <c r="N26" s="22"/>
    </row>
    <row r="27" spans="1:16" ht="13.5" customHeight="1">
      <c r="A27" s="22"/>
      <c r="B27" s="22"/>
      <c r="C27" s="73"/>
      <c r="D27" s="77" t="s">
        <v>54</v>
      </c>
      <c r="E27" s="73"/>
      <c r="F27" s="73"/>
      <c r="G27" s="73"/>
      <c r="H27" s="73"/>
      <c r="I27" s="73"/>
      <c r="J27" s="73"/>
      <c r="K27" s="1449"/>
      <c r="L27" s="1408"/>
      <c r="M27" s="1450"/>
      <c r="N27" s="22"/>
    </row>
    <row r="28" spans="1:16">
      <c r="A28" s="22"/>
      <c r="B28" s="22"/>
      <c r="C28" s="39"/>
      <c r="D28" s="39" t="s">
        <v>55</v>
      </c>
      <c r="E28" s="39"/>
      <c r="F28" s="39"/>
      <c r="G28" s="39"/>
      <c r="H28" s="39"/>
      <c r="I28" s="39"/>
      <c r="J28" s="39"/>
      <c r="K28" s="1449"/>
      <c r="L28" s="1408"/>
      <c r="M28" s="1450"/>
      <c r="N28" s="22"/>
    </row>
    <row r="29" spans="1:16" ht="19.5" customHeight="1">
      <c r="A29" s="22"/>
      <c r="B29" s="22"/>
      <c r="C29" s="57" t="s">
        <v>56</v>
      </c>
      <c r="D29" s="89"/>
      <c r="E29" s="89"/>
      <c r="F29" s="89"/>
      <c r="G29" s="89"/>
      <c r="H29" s="89"/>
      <c r="I29" s="92">
        <f>IF(AND(ISBLANK(I20),ISBLANK(I23),ISBLANK(I26)),0,I20*(100-I21)/100+I23*(100-I24)/100+I26)</f>
        <v>0</v>
      </c>
      <c r="J29" s="38" t="s">
        <v>856</v>
      </c>
      <c r="K29" s="1449"/>
      <c r="L29" s="1408"/>
      <c r="M29" s="1450"/>
      <c r="N29" s="22"/>
    </row>
    <row r="30" spans="1:16" ht="6" customHeight="1" thickBot="1">
      <c r="A30" s="22"/>
      <c r="B30" s="22"/>
      <c r="C30" s="73"/>
      <c r="D30" s="73"/>
      <c r="E30" s="73"/>
      <c r="F30" s="73"/>
      <c r="G30" s="73"/>
      <c r="H30" s="73"/>
      <c r="I30" s="73"/>
      <c r="J30" s="73"/>
      <c r="K30" s="1451"/>
      <c r="L30" s="1452"/>
      <c r="M30" s="1453"/>
      <c r="N30" s="22"/>
    </row>
    <row r="31" spans="1:16" ht="15" customHeight="1">
      <c r="A31" s="22"/>
      <c r="B31" s="22"/>
      <c r="C31" s="1370" t="s">
        <v>57</v>
      </c>
      <c r="D31" s="1370"/>
      <c r="E31" s="1370"/>
      <c r="F31" s="1370"/>
      <c r="G31" s="1370"/>
      <c r="H31" s="1371"/>
      <c r="I31" s="85"/>
      <c r="J31" s="38" t="s">
        <v>856</v>
      </c>
      <c r="K31" s="93"/>
      <c r="L31" s="234"/>
      <c r="M31" s="234"/>
      <c r="N31" s="22"/>
    </row>
    <row r="32" spans="1:16" ht="14.25" customHeight="1">
      <c r="A32" s="22"/>
      <c r="B32" s="22"/>
      <c r="C32" s="1370" t="s">
        <v>905</v>
      </c>
      <c r="D32" s="1370"/>
      <c r="E32" s="1370"/>
      <c r="F32" s="1370"/>
      <c r="G32" s="1370"/>
      <c r="H32" s="1370"/>
      <c r="I32" s="269"/>
      <c r="J32" s="38"/>
      <c r="K32" s="93"/>
      <c r="L32" s="234"/>
      <c r="M32" s="234"/>
      <c r="N32" s="22"/>
    </row>
    <row r="33" spans="1:14" ht="14.25" customHeight="1" thickBot="1">
      <c r="A33" s="22"/>
      <c r="B33" s="22"/>
      <c r="C33" s="1442" t="s">
        <v>906</v>
      </c>
      <c r="D33" s="1442"/>
      <c r="E33" s="1442"/>
      <c r="F33" s="1442"/>
      <c r="G33" s="1442"/>
      <c r="H33" s="1442"/>
      <c r="I33" s="76"/>
      <c r="J33" s="76"/>
      <c r="K33" s="235"/>
      <c r="L33" s="235"/>
      <c r="M33" s="235"/>
      <c r="N33" s="22"/>
    </row>
    <row r="34" spans="1:14" ht="6.75" customHeight="1" thickBot="1">
      <c r="A34" s="22"/>
      <c r="B34" s="22"/>
      <c r="C34" s="73"/>
      <c r="D34" s="73"/>
      <c r="E34" s="73"/>
      <c r="F34" s="73"/>
      <c r="G34" s="73"/>
      <c r="H34" s="73"/>
      <c r="I34" s="73"/>
      <c r="J34" s="73"/>
      <c r="K34" s="1446" t="s">
        <v>902</v>
      </c>
      <c r="L34" s="1447"/>
      <c r="M34" s="1448"/>
      <c r="N34" s="22"/>
    </row>
    <row r="35" spans="1:14" ht="14.25" customHeight="1">
      <c r="A35" s="22"/>
      <c r="B35" s="22"/>
      <c r="C35" s="774" t="s">
        <v>58</v>
      </c>
      <c r="D35" s="774"/>
      <c r="E35" s="774"/>
      <c r="F35" s="774"/>
      <c r="G35" s="774"/>
      <c r="H35" s="1455"/>
      <c r="I35" s="1413">
        <f>IF(AND(ISBLANK(I20),ISBLANK(I23),ISBLANK(I26),ISBLANK(I31)),0,I20*(100-I21)/100+I23*(100-I24)/100+I26+I31)</f>
        <v>0</v>
      </c>
      <c r="J35" s="1415" t="s">
        <v>856</v>
      </c>
      <c r="K35" s="1449"/>
      <c r="L35" s="1408"/>
      <c r="M35" s="1450"/>
      <c r="N35" s="22"/>
    </row>
    <row r="36" spans="1:14" ht="13.5" customHeight="1" thickBot="1">
      <c r="A36" s="22"/>
      <c r="B36" s="22"/>
      <c r="C36" s="1367" t="s">
        <v>892</v>
      </c>
      <c r="D36" s="1367"/>
      <c r="E36" s="1367"/>
      <c r="F36" s="1367"/>
      <c r="G36" s="1367"/>
      <c r="H36" s="1454"/>
      <c r="I36" s="1414"/>
      <c r="J36" s="1415"/>
      <c r="K36" s="1449"/>
      <c r="L36" s="1408"/>
      <c r="M36" s="1450"/>
      <c r="N36" s="22"/>
    </row>
    <row r="37" spans="1:14" ht="18.75" customHeight="1" thickBot="1">
      <c r="A37" s="22"/>
      <c r="B37" s="22"/>
      <c r="C37" s="22"/>
      <c r="D37" s="22"/>
      <c r="E37" s="22"/>
      <c r="F37" s="22"/>
      <c r="G37" s="22"/>
      <c r="H37" s="83"/>
      <c r="I37" s="83"/>
      <c r="J37" s="83"/>
      <c r="K37" s="1449"/>
      <c r="L37" s="1408"/>
      <c r="M37" s="1450"/>
      <c r="N37" s="22"/>
    </row>
    <row r="38" spans="1:14" ht="30" customHeight="1" thickBot="1">
      <c r="A38" s="22"/>
      <c r="B38" s="22"/>
      <c r="C38" s="782" t="s">
        <v>907</v>
      </c>
      <c r="D38" s="782"/>
      <c r="E38" s="782"/>
      <c r="F38" s="782"/>
      <c r="G38" s="782"/>
      <c r="H38" s="1428"/>
      <c r="I38" s="98"/>
      <c r="J38" s="38" t="s">
        <v>856</v>
      </c>
      <c r="K38" s="1449"/>
      <c r="L38" s="1408"/>
      <c r="M38" s="1450"/>
      <c r="N38" s="22"/>
    </row>
    <row r="39" spans="1:14" ht="12.75" customHeight="1" thickBot="1">
      <c r="A39" s="22"/>
      <c r="B39" s="22"/>
      <c r="C39" s="1369" t="s">
        <v>891</v>
      </c>
      <c r="D39" s="1369"/>
      <c r="E39" s="1369"/>
      <c r="F39" s="1369"/>
      <c r="G39" s="1369"/>
      <c r="H39" s="1369"/>
      <c r="I39" s="100"/>
      <c r="J39" s="38"/>
      <c r="K39" s="1451"/>
      <c r="L39" s="1452"/>
      <c r="M39" s="1453"/>
      <c r="N39" s="22"/>
    </row>
    <row r="40" spans="1:14" ht="21" customHeight="1">
      <c r="A40" s="22"/>
      <c r="B40" s="22"/>
      <c r="C40" s="97"/>
      <c r="D40" s="97"/>
      <c r="E40" s="97"/>
      <c r="F40" s="97"/>
      <c r="G40" s="97"/>
      <c r="H40" s="99"/>
      <c r="I40" s="100"/>
      <c r="J40" s="38"/>
      <c r="K40" s="252"/>
      <c r="L40" s="252"/>
      <c r="M40" s="252"/>
      <c r="N40" s="22"/>
    </row>
    <row r="41" spans="1:14" ht="18" customHeight="1">
      <c r="A41" s="22"/>
      <c r="B41" s="1357" t="s">
        <v>882</v>
      </c>
      <c r="C41" s="1357"/>
      <c r="D41" s="1357"/>
      <c r="E41" s="1357"/>
      <c r="F41" s="1357"/>
      <c r="G41" s="1357"/>
      <c r="H41" s="1357"/>
      <c r="I41" s="1357"/>
      <c r="J41" s="1357"/>
      <c r="K41" s="1357"/>
      <c r="L41" s="1357"/>
      <c r="M41" s="1357"/>
      <c r="N41" s="22"/>
    </row>
    <row r="42" spans="1:14" ht="9" customHeight="1">
      <c r="A42" s="22"/>
      <c r="B42" s="22"/>
      <c r="C42" s="97"/>
      <c r="D42" s="97"/>
      <c r="E42" s="97"/>
      <c r="F42" s="97"/>
      <c r="G42" s="97"/>
      <c r="H42" s="99"/>
      <c r="I42" s="100"/>
      <c r="J42" s="38"/>
      <c r="K42" s="236"/>
      <c r="L42" s="236"/>
      <c r="M42" s="236"/>
      <c r="N42" s="22"/>
    </row>
    <row r="43" spans="1:14" ht="14.25" customHeight="1" thickBot="1">
      <c r="A43" s="22"/>
      <c r="B43" s="102" t="s">
        <v>59</v>
      </c>
      <c r="C43" s="102" t="s">
        <v>60</v>
      </c>
      <c r="D43" s="103" t="s">
        <v>61</v>
      </c>
      <c r="E43" s="102" t="s">
        <v>62</v>
      </c>
      <c r="F43" s="104" t="s">
        <v>63</v>
      </c>
      <c r="G43" s="104" t="s">
        <v>64</v>
      </c>
      <c r="H43" s="104" t="s">
        <v>65</v>
      </c>
      <c r="I43" s="104" t="s">
        <v>66</v>
      </c>
      <c r="J43" s="104" t="s">
        <v>67</v>
      </c>
      <c r="K43" s="104" t="s">
        <v>68</v>
      </c>
      <c r="L43" s="104" t="s">
        <v>69</v>
      </c>
      <c r="M43" s="104" t="s">
        <v>70</v>
      </c>
      <c r="N43" s="22"/>
    </row>
    <row r="44" spans="1:14" ht="12.75" customHeight="1">
      <c r="A44" s="22"/>
      <c r="B44" s="1346" t="s">
        <v>71</v>
      </c>
      <c r="C44" s="1387" t="s">
        <v>72</v>
      </c>
      <c r="D44" s="1363" t="s">
        <v>858</v>
      </c>
      <c r="E44" s="1364"/>
      <c r="F44" s="1362" t="s">
        <v>73</v>
      </c>
      <c r="G44" s="1363" t="s">
        <v>895</v>
      </c>
      <c r="H44" s="1364"/>
      <c r="I44" s="1362" t="s">
        <v>74</v>
      </c>
      <c r="J44" s="105" t="s">
        <v>75</v>
      </c>
      <c r="K44" s="1363" t="s">
        <v>76</v>
      </c>
      <c r="L44" s="1363" t="s">
        <v>77</v>
      </c>
      <c r="M44" s="1382" t="s">
        <v>78</v>
      </c>
      <c r="N44" s="106"/>
    </row>
    <row r="45" spans="1:14" ht="13">
      <c r="A45" s="22"/>
      <c r="B45" s="1347"/>
      <c r="C45" s="1388"/>
      <c r="D45" s="1365"/>
      <c r="E45" s="1366"/>
      <c r="F45" s="1360"/>
      <c r="G45" s="1365"/>
      <c r="H45" s="1366"/>
      <c r="I45" s="1360"/>
      <c r="J45" s="109" t="s">
        <v>79</v>
      </c>
      <c r="K45" s="1365"/>
      <c r="L45" s="1365"/>
      <c r="M45" s="1383"/>
      <c r="N45" s="106"/>
    </row>
    <row r="46" spans="1:14" ht="12.75" customHeight="1">
      <c r="A46" s="22"/>
      <c r="B46" s="1347"/>
      <c r="C46" s="1388"/>
      <c r="D46" s="1365"/>
      <c r="E46" s="1366"/>
      <c r="F46" s="1360"/>
      <c r="G46" s="1365"/>
      <c r="H46" s="1366"/>
      <c r="I46" s="1360"/>
      <c r="J46" s="108" t="s">
        <v>80</v>
      </c>
      <c r="K46" s="1365"/>
      <c r="L46" s="1365"/>
      <c r="M46" s="1383"/>
      <c r="N46" s="106"/>
    </row>
    <row r="47" spans="1:14" ht="12.75" customHeight="1">
      <c r="A47" s="22"/>
      <c r="B47" s="1347"/>
      <c r="C47" s="1388"/>
      <c r="D47" s="1365"/>
      <c r="E47" s="1366"/>
      <c r="F47" s="1360"/>
      <c r="G47" s="1360" t="s">
        <v>859</v>
      </c>
      <c r="H47" s="1360" t="s">
        <v>81</v>
      </c>
      <c r="I47" s="1360"/>
      <c r="J47" s="108" t="s">
        <v>82</v>
      </c>
      <c r="K47" s="1365"/>
      <c r="L47" s="1365"/>
      <c r="M47" s="1383"/>
      <c r="N47" s="106"/>
    </row>
    <row r="48" spans="1:14" ht="12.75" customHeight="1">
      <c r="A48" s="22"/>
      <c r="B48" s="1347"/>
      <c r="C48" s="1388"/>
      <c r="D48" s="1365"/>
      <c r="E48" s="1366"/>
      <c r="F48" s="1360"/>
      <c r="G48" s="1360"/>
      <c r="H48" s="1360"/>
      <c r="I48" s="1360"/>
      <c r="J48" s="1365" t="s">
        <v>83</v>
      </c>
      <c r="K48" s="1365"/>
      <c r="L48" s="1365"/>
      <c r="M48" s="1383"/>
      <c r="N48" s="110"/>
    </row>
    <row r="49" spans="1:16">
      <c r="A49" s="22"/>
      <c r="B49" s="1347"/>
      <c r="C49" s="1388"/>
      <c r="D49" s="1373"/>
      <c r="E49" s="1374"/>
      <c r="F49" s="111" t="s">
        <v>84</v>
      </c>
      <c r="G49" s="1361"/>
      <c r="H49" s="1360"/>
      <c r="I49" s="1361"/>
      <c r="J49" s="1373"/>
      <c r="K49" s="1373"/>
      <c r="L49" s="112"/>
      <c r="M49" s="1384"/>
      <c r="N49" s="113"/>
    </row>
    <row r="50" spans="1:16" ht="14.5">
      <c r="A50" s="22"/>
      <c r="B50" s="1347"/>
      <c r="C50" s="1389"/>
      <c r="D50" s="114" t="s">
        <v>85</v>
      </c>
      <c r="E50" s="115" t="s">
        <v>86</v>
      </c>
      <c r="F50" s="59" t="s">
        <v>87</v>
      </c>
      <c r="G50" s="114" t="s">
        <v>860</v>
      </c>
      <c r="H50" s="114" t="s">
        <v>860</v>
      </c>
      <c r="I50" s="115" t="s">
        <v>860</v>
      </c>
      <c r="J50" s="112" t="s">
        <v>861</v>
      </c>
      <c r="K50" s="116" t="s">
        <v>861</v>
      </c>
      <c r="L50" s="116" t="s">
        <v>861</v>
      </c>
      <c r="M50" s="117" t="s">
        <v>861</v>
      </c>
      <c r="N50" s="39"/>
      <c r="O50" s="118"/>
      <c r="P50" s="118"/>
    </row>
    <row r="51" spans="1:16" ht="13">
      <c r="A51" s="22"/>
      <c r="B51" s="1348"/>
      <c r="C51" s="119" t="s">
        <v>88</v>
      </c>
      <c r="D51" s="120"/>
      <c r="E51" s="121"/>
      <c r="F51" s="122"/>
      <c r="G51" s="123"/>
      <c r="H51" s="123"/>
      <c r="I51" s="122"/>
      <c r="J51" s="124"/>
      <c r="K51" s="125"/>
      <c r="L51" s="125"/>
      <c r="M51" s="126"/>
      <c r="N51" s="39"/>
      <c r="O51" s="118"/>
      <c r="P51" s="118"/>
    </row>
    <row r="52" spans="1:16" ht="14.15" customHeight="1">
      <c r="A52" s="22"/>
      <c r="B52" s="127"/>
      <c r="C52" s="128" t="s">
        <v>89</v>
      </c>
      <c r="D52" s="129"/>
      <c r="E52" s="130"/>
      <c r="F52" s="131" t="str">
        <f t="shared" ref="F52:F115" si="0">IF(AND(NOT(ISBLANK(D52)),NOT(ISBLANK(E52)),NOT(ISBLANK(D51)),NOT(ISBLANK(E51))),24-D51-(E51/60)+D52+(E52/60)," ")</f>
        <v xml:space="preserve"> </v>
      </c>
      <c r="G52" s="132"/>
      <c r="H52" s="133" t="str">
        <f t="shared" ref="H52:H115" si="1">IF(AND(NOT(ISBLANK(D52)),NOT(ISBLANK(E52)),G52&gt;0),G52/F52*24," ")</f>
        <v xml:space="preserve"> </v>
      </c>
      <c r="I52" s="134" t="str">
        <f t="shared" ref="I52:I115" si="2">IF(OR(ISBLANK(G52),M52=0,H52&lt;0.8*M52)," ",H52)</f>
        <v xml:space="preserve"> </v>
      </c>
      <c r="J52" s="135" t="str">
        <f t="shared" ref="J52:J62" si="3">IF(MIN($I$52:$I$72)=0," ",MIN($I$52:$I$72))</f>
        <v xml:space="preserve"> </v>
      </c>
      <c r="K52" s="136" t="str">
        <f t="shared" ref="K52:K115" si="4">IF(J52=" "," ",J52*1.2)</f>
        <v xml:space="preserve"> </v>
      </c>
      <c r="L52" s="137" t="str">
        <f t="shared" ref="L52:L115" si="5">IF(I52&lt;=K52,I52," ")</f>
        <v xml:space="preserve"> </v>
      </c>
      <c r="M52" s="138">
        <f t="shared" ref="M52:M115" si="6">IF(AND(ISBLANK($I$20),ISBLANK($I$23),ISBLANK($I$26),ISBLANK($I$31),ISBLANK($I$38)),0,IF(SUM($I$20*(100-$I$21)/100,$I$23*(100-$I$24)/100,$I$26,$I$31)&gt;0,($I$20*(100-$I$21)/100+$I$23*(100-$I$24)/100+$I$26+$I$31)/366,$I$38/366))</f>
        <v>0</v>
      </c>
      <c r="N52" s="22"/>
      <c r="O52" s="1377"/>
      <c r="P52" s="1377"/>
    </row>
    <row r="53" spans="1:16" ht="14.15" customHeight="1">
      <c r="A53" s="22"/>
      <c r="B53" s="139"/>
      <c r="C53" s="128" t="s">
        <v>90</v>
      </c>
      <c r="D53" s="129"/>
      <c r="E53" s="130"/>
      <c r="F53" s="131" t="str">
        <f t="shared" si="0"/>
        <v xml:space="preserve"> </v>
      </c>
      <c r="G53" s="132"/>
      <c r="H53" s="133" t="str">
        <f t="shared" si="1"/>
        <v xml:space="preserve"> </v>
      </c>
      <c r="I53" s="134" t="str">
        <f t="shared" si="2"/>
        <v xml:space="preserve"> </v>
      </c>
      <c r="J53" s="135" t="str">
        <f t="shared" si="3"/>
        <v xml:space="preserve"> </v>
      </c>
      <c r="K53" s="136" t="str">
        <f t="shared" si="4"/>
        <v xml:space="preserve"> </v>
      </c>
      <c r="L53" s="137" t="str">
        <f t="shared" si="5"/>
        <v xml:space="preserve"> </v>
      </c>
      <c r="M53" s="138">
        <f t="shared" si="6"/>
        <v>0</v>
      </c>
      <c r="N53" s="22"/>
      <c r="O53" s="1377"/>
      <c r="P53" s="1377"/>
    </row>
    <row r="54" spans="1:16" ht="14.15" customHeight="1">
      <c r="A54" s="22"/>
      <c r="B54" s="139"/>
      <c r="C54" s="128" t="s">
        <v>91</v>
      </c>
      <c r="D54" s="129"/>
      <c r="E54" s="130"/>
      <c r="F54" s="131" t="str">
        <f t="shared" si="0"/>
        <v xml:space="preserve"> </v>
      </c>
      <c r="G54" s="132"/>
      <c r="H54" s="133" t="str">
        <f t="shared" si="1"/>
        <v xml:space="preserve"> </v>
      </c>
      <c r="I54" s="134" t="str">
        <f t="shared" si="2"/>
        <v xml:space="preserve"> </v>
      </c>
      <c r="J54" s="135" t="str">
        <f t="shared" si="3"/>
        <v xml:space="preserve"> </v>
      </c>
      <c r="K54" s="136" t="str">
        <f t="shared" si="4"/>
        <v xml:space="preserve"> </v>
      </c>
      <c r="L54" s="137" t="str">
        <f t="shared" si="5"/>
        <v xml:space="preserve"> </v>
      </c>
      <c r="M54" s="138">
        <f t="shared" si="6"/>
        <v>0</v>
      </c>
      <c r="N54" s="22"/>
    </row>
    <row r="55" spans="1:16" ht="14.15" customHeight="1">
      <c r="A55" s="22"/>
      <c r="B55" s="139"/>
      <c r="C55" s="128" t="s">
        <v>92</v>
      </c>
      <c r="D55" s="129"/>
      <c r="E55" s="130"/>
      <c r="F55" s="131" t="str">
        <f t="shared" si="0"/>
        <v xml:space="preserve"> </v>
      </c>
      <c r="G55" s="132"/>
      <c r="H55" s="133" t="str">
        <f t="shared" si="1"/>
        <v xml:space="preserve"> </v>
      </c>
      <c r="I55" s="134" t="str">
        <f t="shared" si="2"/>
        <v xml:space="preserve"> </v>
      </c>
      <c r="J55" s="135" t="str">
        <f t="shared" si="3"/>
        <v xml:space="preserve"> </v>
      </c>
      <c r="K55" s="136" t="str">
        <f t="shared" si="4"/>
        <v xml:space="preserve"> </v>
      </c>
      <c r="L55" s="137" t="str">
        <f t="shared" si="5"/>
        <v xml:space="preserve"> </v>
      </c>
      <c r="M55" s="138">
        <f t="shared" si="6"/>
        <v>0</v>
      </c>
      <c r="N55" s="22"/>
      <c r="O55" s="1377"/>
      <c r="P55" s="1377"/>
    </row>
    <row r="56" spans="1:16" ht="14.15" customHeight="1">
      <c r="A56" s="22"/>
      <c r="B56" s="139"/>
      <c r="C56" s="128" t="s">
        <v>93</v>
      </c>
      <c r="D56" s="129"/>
      <c r="E56" s="130"/>
      <c r="F56" s="131" t="str">
        <f t="shared" si="0"/>
        <v xml:space="preserve"> </v>
      </c>
      <c r="G56" s="132"/>
      <c r="H56" s="133" t="str">
        <f t="shared" si="1"/>
        <v xml:space="preserve"> </v>
      </c>
      <c r="I56" s="134" t="str">
        <f t="shared" si="2"/>
        <v xml:space="preserve"> </v>
      </c>
      <c r="J56" s="135" t="str">
        <f t="shared" si="3"/>
        <v xml:space="preserve"> </v>
      </c>
      <c r="K56" s="136" t="str">
        <f t="shared" si="4"/>
        <v xml:space="preserve"> </v>
      </c>
      <c r="L56" s="140" t="str">
        <f t="shared" si="5"/>
        <v xml:space="preserve"> </v>
      </c>
      <c r="M56" s="138">
        <f t="shared" si="6"/>
        <v>0</v>
      </c>
      <c r="N56" s="22"/>
    </row>
    <row r="57" spans="1:16" ht="14.15" customHeight="1">
      <c r="A57" s="22"/>
      <c r="B57" s="139"/>
      <c r="C57" s="128" t="s">
        <v>94</v>
      </c>
      <c r="D57" s="129"/>
      <c r="E57" s="130"/>
      <c r="F57" s="131" t="str">
        <f t="shared" si="0"/>
        <v xml:space="preserve"> </v>
      </c>
      <c r="G57" s="132"/>
      <c r="H57" s="133" t="str">
        <f t="shared" si="1"/>
        <v xml:space="preserve"> </v>
      </c>
      <c r="I57" s="134" t="str">
        <f t="shared" si="2"/>
        <v xml:space="preserve"> </v>
      </c>
      <c r="J57" s="135" t="str">
        <f t="shared" si="3"/>
        <v xml:space="preserve"> </v>
      </c>
      <c r="K57" s="136" t="str">
        <f t="shared" si="4"/>
        <v xml:space="preserve"> </v>
      </c>
      <c r="L57" s="140" t="str">
        <f t="shared" si="5"/>
        <v xml:space="preserve"> </v>
      </c>
      <c r="M57" s="138">
        <f t="shared" si="6"/>
        <v>0</v>
      </c>
      <c r="N57" s="22"/>
    </row>
    <row r="58" spans="1:16" ht="14.15" customHeight="1">
      <c r="A58" s="22"/>
      <c r="B58" s="139"/>
      <c r="C58" s="128" t="s">
        <v>95</v>
      </c>
      <c r="D58" s="129"/>
      <c r="E58" s="130"/>
      <c r="F58" s="131" t="str">
        <f t="shared" si="0"/>
        <v xml:space="preserve"> </v>
      </c>
      <c r="G58" s="132"/>
      <c r="H58" s="133" t="str">
        <f t="shared" si="1"/>
        <v xml:space="preserve"> </v>
      </c>
      <c r="I58" s="134" t="str">
        <f t="shared" si="2"/>
        <v xml:space="preserve"> </v>
      </c>
      <c r="J58" s="135" t="str">
        <f t="shared" si="3"/>
        <v xml:space="preserve"> </v>
      </c>
      <c r="K58" s="136" t="str">
        <f t="shared" si="4"/>
        <v xml:space="preserve"> </v>
      </c>
      <c r="L58" s="140" t="str">
        <f t="shared" si="5"/>
        <v xml:space="preserve"> </v>
      </c>
      <c r="M58" s="138">
        <f t="shared" si="6"/>
        <v>0</v>
      </c>
      <c r="N58" s="22"/>
    </row>
    <row r="59" spans="1:16" ht="14.15" customHeight="1">
      <c r="A59" s="22"/>
      <c r="B59" s="139"/>
      <c r="C59" s="128" t="s">
        <v>96</v>
      </c>
      <c r="D59" s="129"/>
      <c r="E59" s="130"/>
      <c r="F59" s="131" t="str">
        <f t="shared" si="0"/>
        <v xml:space="preserve"> </v>
      </c>
      <c r="G59" s="132"/>
      <c r="H59" s="133" t="str">
        <f t="shared" si="1"/>
        <v xml:space="preserve"> </v>
      </c>
      <c r="I59" s="134" t="str">
        <f t="shared" si="2"/>
        <v xml:space="preserve"> </v>
      </c>
      <c r="J59" s="135" t="str">
        <f t="shared" si="3"/>
        <v xml:space="preserve"> </v>
      </c>
      <c r="K59" s="136" t="str">
        <f t="shared" si="4"/>
        <v xml:space="preserve"> </v>
      </c>
      <c r="L59" s="140" t="str">
        <f t="shared" si="5"/>
        <v xml:space="preserve"> </v>
      </c>
      <c r="M59" s="138">
        <f t="shared" si="6"/>
        <v>0</v>
      </c>
      <c r="N59" s="22"/>
    </row>
    <row r="60" spans="1:16" ht="14.15" customHeight="1">
      <c r="A60" s="22"/>
      <c r="B60" s="139"/>
      <c r="C60" s="128" t="s">
        <v>97</v>
      </c>
      <c r="D60" s="141"/>
      <c r="E60" s="142"/>
      <c r="F60" s="131" t="str">
        <f t="shared" si="0"/>
        <v xml:space="preserve"> </v>
      </c>
      <c r="G60" s="132"/>
      <c r="H60" s="133" t="str">
        <f t="shared" si="1"/>
        <v xml:space="preserve"> </v>
      </c>
      <c r="I60" s="134" t="str">
        <f t="shared" si="2"/>
        <v xml:space="preserve"> </v>
      </c>
      <c r="J60" s="135" t="str">
        <f t="shared" si="3"/>
        <v xml:space="preserve"> </v>
      </c>
      <c r="K60" s="136" t="str">
        <f t="shared" si="4"/>
        <v xml:space="preserve"> </v>
      </c>
      <c r="L60" s="140" t="str">
        <f t="shared" si="5"/>
        <v xml:space="preserve"> </v>
      </c>
      <c r="M60" s="138">
        <f t="shared" si="6"/>
        <v>0</v>
      </c>
      <c r="N60" s="22"/>
    </row>
    <row r="61" spans="1:16" ht="14.15" customHeight="1">
      <c r="A61" s="22"/>
      <c r="B61" s="1376" t="str">
        <f>IF(ISBLANK(H7)," ",H7)</f>
        <v xml:space="preserve"> </v>
      </c>
      <c r="C61" s="128" t="s">
        <v>98</v>
      </c>
      <c r="D61" s="141"/>
      <c r="E61" s="130"/>
      <c r="F61" s="131" t="str">
        <f t="shared" si="0"/>
        <v xml:space="preserve"> </v>
      </c>
      <c r="G61" s="132"/>
      <c r="H61" s="133" t="str">
        <f t="shared" si="1"/>
        <v xml:space="preserve"> </v>
      </c>
      <c r="I61" s="134" t="str">
        <f t="shared" si="2"/>
        <v xml:space="preserve"> </v>
      </c>
      <c r="J61" s="135" t="str">
        <f t="shared" si="3"/>
        <v xml:space="preserve"> </v>
      </c>
      <c r="K61" s="136" t="str">
        <f t="shared" si="4"/>
        <v xml:space="preserve"> </v>
      </c>
      <c r="L61" s="140" t="str">
        <f t="shared" si="5"/>
        <v xml:space="preserve"> </v>
      </c>
      <c r="M61" s="138">
        <f t="shared" si="6"/>
        <v>0</v>
      </c>
      <c r="N61" s="22"/>
    </row>
    <row r="62" spans="1:16" ht="14.15" customHeight="1">
      <c r="A62" s="22"/>
      <c r="B62" s="1376"/>
      <c r="C62" s="128" t="s">
        <v>99</v>
      </c>
      <c r="D62" s="141"/>
      <c r="E62" s="142"/>
      <c r="F62" s="131" t="str">
        <f t="shared" si="0"/>
        <v xml:space="preserve"> </v>
      </c>
      <c r="G62" s="132"/>
      <c r="H62" s="133" t="str">
        <f t="shared" si="1"/>
        <v xml:space="preserve"> </v>
      </c>
      <c r="I62" s="134" t="str">
        <f t="shared" si="2"/>
        <v xml:space="preserve"> </v>
      </c>
      <c r="J62" s="135" t="str">
        <f t="shared" si="3"/>
        <v xml:space="preserve"> </v>
      </c>
      <c r="K62" s="136" t="str">
        <f t="shared" si="4"/>
        <v xml:space="preserve"> </v>
      </c>
      <c r="L62" s="140" t="str">
        <f t="shared" si="5"/>
        <v xml:space="preserve"> </v>
      </c>
      <c r="M62" s="138">
        <f t="shared" si="6"/>
        <v>0</v>
      </c>
      <c r="N62" s="22"/>
    </row>
    <row r="63" spans="1:16" ht="14.15" customHeight="1">
      <c r="A63" s="22"/>
      <c r="B63" s="1376"/>
      <c r="C63" s="128" t="s">
        <v>100</v>
      </c>
      <c r="D63" s="141"/>
      <c r="E63" s="142"/>
      <c r="F63" s="131" t="str">
        <f t="shared" si="0"/>
        <v xml:space="preserve"> </v>
      </c>
      <c r="G63" s="132"/>
      <c r="H63" s="133" t="str">
        <f t="shared" si="1"/>
        <v xml:space="preserve"> </v>
      </c>
      <c r="I63" s="134" t="str">
        <f t="shared" si="2"/>
        <v xml:space="preserve"> </v>
      </c>
      <c r="J63" s="135" t="str">
        <f t="shared" ref="J63:J126" si="7">IF(MIN(I53:I73)=0," ",MIN(I53:I73))</f>
        <v xml:space="preserve"> </v>
      </c>
      <c r="K63" s="136" t="str">
        <f t="shared" si="4"/>
        <v xml:space="preserve"> </v>
      </c>
      <c r="L63" s="140" t="str">
        <f t="shared" si="5"/>
        <v xml:space="preserve"> </v>
      </c>
      <c r="M63" s="138">
        <f t="shared" si="6"/>
        <v>0</v>
      </c>
      <c r="N63" s="22"/>
    </row>
    <row r="64" spans="1:16" ht="14.15" customHeight="1">
      <c r="A64" s="22"/>
      <c r="B64" s="1376"/>
      <c r="C64" s="128" t="s">
        <v>101</v>
      </c>
      <c r="D64" s="141"/>
      <c r="E64" s="142"/>
      <c r="F64" s="131" t="str">
        <f t="shared" si="0"/>
        <v xml:space="preserve"> </v>
      </c>
      <c r="G64" s="237"/>
      <c r="H64" s="133" t="str">
        <f t="shared" si="1"/>
        <v xml:space="preserve"> </v>
      </c>
      <c r="I64" s="134" t="str">
        <f t="shared" si="2"/>
        <v xml:space="preserve"> </v>
      </c>
      <c r="J64" s="135" t="str">
        <f t="shared" si="7"/>
        <v xml:space="preserve"> </v>
      </c>
      <c r="K64" s="136" t="str">
        <f t="shared" si="4"/>
        <v xml:space="preserve"> </v>
      </c>
      <c r="L64" s="140" t="str">
        <f t="shared" si="5"/>
        <v xml:space="preserve"> </v>
      </c>
      <c r="M64" s="138">
        <f t="shared" si="6"/>
        <v>0</v>
      </c>
      <c r="N64" s="22"/>
    </row>
    <row r="65" spans="1:14" ht="14.15" customHeight="1">
      <c r="A65" s="22"/>
      <c r="B65" s="1375" t="s">
        <v>102</v>
      </c>
      <c r="C65" s="128" t="s">
        <v>103</v>
      </c>
      <c r="D65" s="141"/>
      <c r="E65" s="142"/>
      <c r="F65" s="131" t="str">
        <f t="shared" si="0"/>
        <v xml:space="preserve"> </v>
      </c>
      <c r="G65" s="132"/>
      <c r="H65" s="133" t="str">
        <f t="shared" si="1"/>
        <v xml:space="preserve"> </v>
      </c>
      <c r="I65" s="134" t="str">
        <f t="shared" si="2"/>
        <v xml:space="preserve"> </v>
      </c>
      <c r="J65" s="135" t="str">
        <f t="shared" si="7"/>
        <v xml:space="preserve"> </v>
      </c>
      <c r="K65" s="136" t="str">
        <f t="shared" si="4"/>
        <v xml:space="preserve"> </v>
      </c>
      <c r="L65" s="140" t="str">
        <f t="shared" si="5"/>
        <v xml:space="preserve"> </v>
      </c>
      <c r="M65" s="138">
        <f t="shared" si="6"/>
        <v>0</v>
      </c>
      <c r="N65" s="22"/>
    </row>
    <row r="66" spans="1:14" ht="14.15" customHeight="1">
      <c r="A66" s="22"/>
      <c r="B66" s="1375"/>
      <c r="C66" s="128" t="s">
        <v>104</v>
      </c>
      <c r="D66" s="141"/>
      <c r="E66" s="142"/>
      <c r="F66" s="131" t="str">
        <f t="shared" si="0"/>
        <v xml:space="preserve"> </v>
      </c>
      <c r="G66" s="132"/>
      <c r="H66" s="133" t="str">
        <f t="shared" si="1"/>
        <v xml:space="preserve"> </v>
      </c>
      <c r="I66" s="134" t="str">
        <f t="shared" si="2"/>
        <v xml:space="preserve"> </v>
      </c>
      <c r="J66" s="135" t="str">
        <f t="shared" si="7"/>
        <v xml:space="preserve"> </v>
      </c>
      <c r="K66" s="136" t="str">
        <f t="shared" si="4"/>
        <v xml:space="preserve"> </v>
      </c>
      <c r="L66" s="140" t="str">
        <f t="shared" si="5"/>
        <v xml:space="preserve"> </v>
      </c>
      <c r="M66" s="138">
        <f t="shared" si="6"/>
        <v>0</v>
      </c>
      <c r="N66" s="22"/>
    </row>
    <row r="67" spans="1:14" ht="14.15" customHeight="1">
      <c r="A67" s="22"/>
      <c r="B67" s="1375"/>
      <c r="C67" s="128" t="s">
        <v>105</v>
      </c>
      <c r="D67" s="141"/>
      <c r="E67" s="142"/>
      <c r="F67" s="131" t="str">
        <f t="shared" si="0"/>
        <v xml:space="preserve"> </v>
      </c>
      <c r="G67" s="132"/>
      <c r="H67" s="133" t="str">
        <f t="shared" si="1"/>
        <v xml:space="preserve"> </v>
      </c>
      <c r="I67" s="134" t="str">
        <f t="shared" si="2"/>
        <v xml:space="preserve"> </v>
      </c>
      <c r="J67" s="135" t="str">
        <f t="shared" si="7"/>
        <v xml:space="preserve"> </v>
      </c>
      <c r="K67" s="136" t="str">
        <f t="shared" si="4"/>
        <v xml:space="preserve"> </v>
      </c>
      <c r="L67" s="140" t="str">
        <f t="shared" si="5"/>
        <v xml:space="preserve"> </v>
      </c>
      <c r="M67" s="138">
        <f t="shared" si="6"/>
        <v>0</v>
      </c>
      <c r="N67" s="22"/>
    </row>
    <row r="68" spans="1:14" ht="14.15" customHeight="1">
      <c r="A68" s="22"/>
      <c r="B68" s="1375"/>
      <c r="C68" s="128" t="s">
        <v>106</v>
      </c>
      <c r="D68" s="141"/>
      <c r="E68" s="142"/>
      <c r="F68" s="131" t="str">
        <f t="shared" si="0"/>
        <v xml:space="preserve"> </v>
      </c>
      <c r="G68" s="132"/>
      <c r="H68" s="133" t="str">
        <f t="shared" si="1"/>
        <v xml:space="preserve"> </v>
      </c>
      <c r="I68" s="134" t="str">
        <f t="shared" si="2"/>
        <v xml:space="preserve"> </v>
      </c>
      <c r="J68" s="135" t="str">
        <f t="shared" si="7"/>
        <v xml:space="preserve"> </v>
      </c>
      <c r="K68" s="136" t="str">
        <f t="shared" si="4"/>
        <v xml:space="preserve"> </v>
      </c>
      <c r="L68" s="140" t="str">
        <f t="shared" si="5"/>
        <v xml:space="preserve"> </v>
      </c>
      <c r="M68" s="138">
        <f t="shared" si="6"/>
        <v>0</v>
      </c>
      <c r="N68" s="22"/>
    </row>
    <row r="69" spans="1:14" ht="14.15" customHeight="1">
      <c r="A69" s="22"/>
      <c r="B69" s="1375"/>
      <c r="C69" s="128" t="s">
        <v>107</v>
      </c>
      <c r="D69" s="141"/>
      <c r="E69" s="142"/>
      <c r="F69" s="131" t="str">
        <f t="shared" si="0"/>
        <v xml:space="preserve"> </v>
      </c>
      <c r="G69" s="132"/>
      <c r="H69" s="133" t="str">
        <f t="shared" si="1"/>
        <v xml:space="preserve"> </v>
      </c>
      <c r="I69" s="134" t="str">
        <f t="shared" si="2"/>
        <v xml:space="preserve"> </v>
      </c>
      <c r="J69" s="135" t="str">
        <f t="shared" si="7"/>
        <v xml:space="preserve"> </v>
      </c>
      <c r="K69" s="136" t="str">
        <f t="shared" si="4"/>
        <v xml:space="preserve"> </v>
      </c>
      <c r="L69" s="140" t="str">
        <f t="shared" si="5"/>
        <v xml:space="preserve"> </v>
      </c>
      <c r="M69" s="138">
        <f t="shared" si="6"/>
        <v>0</v>
      </c>
      <c r="N69" s="22"/>
    </row>
    <row r="70" spans="1:14" ht="14.15" customHeight="1">
      <c r="A70" s="22"/>
      <c r="B70" s="1375"/>
      <c r="C70" s="128" t="s">
        <v>108</v>
      </c>
      <c r="D70" s="141"/>
      <c r="E70" s="142"/>
      <c r="F70" s="131" t="str">
        <f t="shared" si="0"/>
        <v xml:space="preserve"> </v>
      </c>
      <c r="G70" s="132"/>
      <c r="H70" s="133" t="str">
        <f t="shared" si="1"/>
        <v xml:space="preserve"> </v>
      </c>
      <c r="I70" s="134" t="str">
        <f t="shared" si="2"/>
        <v xml:space="preserve"> </v>
      </c>
      <c r="J70" s="135" t="str">
        <f t="shared" si="7"/>
        <v xml:space="preserve"> </v>
      </c>
      <c r="K70" s="136" t="str">
        <f t="shared" si="4"/>
        <v xml:space="preserve"> </v>
      </c>
      <c r="L70" s="140" t="str">
        <f t="shared" si="5"/>
        <v xml:space="preserve"> </v>
      </c>
      <c r="M70" s="138">
        <f t="shared" si="6"/>
        <v>0</v>
      </c>
      <c r="N70" s="22"/>
    </row>
    <row r="71" spans="1:14" ht="14.15" customHeight="1">
      <c r="A71" s="22"/>
      <c r="B71" s="1375"/>
      <c r="C71" s="128" t="s">
        <v>109</v>
      </c>
      <c r="D71" s="141"/>
      <c r="E71" s="142"/>
      <c r="F71" s="131" t="str">
        <f t="shared" si="0"/>
        <v xml:space="preserve"> </v>
      </c>
      <c r="G71" s="132"/>
      <c r="H71" s="133" t="str">
        <f t="shared" si="1"/>
        <v xml:space="preserve"> </v>
      </c>
      <c r="I71" s="134" t="str">
        <f t="shared" si="2"/>
        <v xml:space="preserve"> </v>
      </c>
      <c r="J71" s="135" t="str">
        <f t="shared" si="7"/>
        <v xml:space="preserve"> </v>
      </c>
      <c r="K71" s="136" t="str">
        <f t="shared" si="4"/>
        <v xml:space="preserve"> </v>
      </c>
      <c r="L71" s="140" t="str">
        <f t="shared" si="5"/>
        <v xml:space="preserve"> </v>
      </c>
      <c r="M71" s="138">
        <f t="shared" si="6"/>
        <v>0</v>
      </c>
      <c r="N71" s="22"/>
    </row>
    <row r="72" spans="1:14" ht="14.15" customHeight="1">
      <c r="A72" s="22"/>
      <c r="B72" s="139"/>
      <c r="C72" s="128" t="s">
        <v>110</v>
      </c>
      <c r="D72" s="141"/>
      <c r="E72" s="142"/>
      <c r="F72" s="131" t="str">
        <f t="shared" si="0"/>
        <v xml:space="preserve"> </v>
      </c>
      <c r="G72" s="132"/>
      <c r="H72" s="133" t="str">
        <f t="shared" si="1"/>
        <v xml:space="preserve"> </v>
      </c>
      <c r="I72" s="134" t="str">
        <f t="shared" si="2"/>
        <v xml:space="preserve"> </v>
      </c>
      <c r="J72" s="135" t="str">
        <f t="shared" si="7"/>
        <v xml:space="preserve"> </v>
      </c>
      <c r="K72" s="136" t="str">
        <f t="shared" si="4"/>
        <v xml:space="preserve"> </v>
      </c>
      <c r="L72" s="140" t="str">
        <f t="shared" si="5"/>
        <v xml:space="preserve"> </v>
      </c>
      <c r="M72" s="138">
        <f t="shared" si="6"/>
        <v>0</v>
      </c>
      <c r="N72" s="22"/>
    </row>
    <row r="73" spans="1:14" ht="14.15" customHeight="1">
      <c r="A73" s="22"/>
      <c r="B73" s="139"/>
      <c r="C73" s="128" t="s">
        <v>111</v>
      </c>
      <c r="D73" s="141"/>
      <c r="E73" s="142"/>
      <c r="F73" s="131" t="str">
        <f t="shared" si="0"/>
        <v xml:space="preserve"> </v>
      </c>
      <c r="G73" s="132"/>
      <c r="H73" s="133" t="str">
        <f t="shared" si="1"/>
        <v xml:space="preserve"> </v>
      </c>
      <c r="I73" s="134" t="str">
        <f t="shared" si="2"/>
        <v xml:space="preserve"> </v>
      </c>
      <c r="J73" s="135" t="str">
        <f t="shared" si="7"/>
        <v xml:space="preserve"> </v>
      </c>
      <c r="K73" s="136" t="str">
        <f t="shared" si="4"/>
        <v xml:space="preserve"> </v>
      </c>
      <c r="L73" s="140" t="str">
        <f t="shared" si="5"/>
        <v xml:space="preserve"> </v>
      </c>
      <c r="M73" s="138">
        <f t="shared" si="6"/>
        <v>0</v>
      </c>
      <c r="N73" s="22"/>
    </row>
    <row r="74" spans="1:14" ht="14.15" customHeight="1">
      <c r="A74" s="22"/>
      <c r="B74" s="139"/>
      <c r="C74" s="128" t="s">
        <v>112</v>
      </c>
      <c r="D74" s="141"/>
      <c r="E74" s="142"/>
      <c r="F74" s="131" t="str">
        <f t="shared" si="0"/>
        <v xml:space="preserve"> </v>
      </c>
      <c r="G74" s="132"/>
      <c r="H74" s="133" t="str">
        <f t="shared" si="1"/>
        <v xml:space="preserve"> </v>
      </c>
      <c r="I74" s="134" t="str">
        <f t="shared" si="2"/>
        <v xml:space="preserve"> </v>
      </c>
      <c r="J74" s="135" t="str">
        <f t="shared" si="7"/>
        <v xml:space="preserve"> </v>
      </c>
      <c r="K74" s="136" t="str">
        <f t="shared" si="4"/>
        <v xml:space="preserve"> </v>
      </c>
      <c r="L74" s="140" t="str">
        <f t="shared" si="5"/>
        <v xml:space="preserve"> </v>
      </c>
      <c r="M74" s="138">
        <f t="shared" si="6"/>
        <v>0</v>
      </c>
      <c r="N74" s="22"/>
    </row>
    <row r="75" spans="1:14" ht="14.15" customHeight="1">
      <c r="A75" s="22"/>
      <c r="B75" s="139"/>
      <c r="C75" s="128" t="s">
        <v>113</v>
      </c>
      <c r="D75" s="141"/>
      <c r="E75" s="142"/>
      <c r="F75" s="131" t="str">
        <f t="shared" si="0"/>
        <v xml:space="preserve"> </v>
      </c>
      <c r="G75" s="132"/>
      <c r="H75" s="133" t="str">
        <f t="shared" si="1"/>
        <v xml:space="preserve"> </v>
      </c>
      <c r="I75" s="134" t="str">
        <f t="shared" si="2"/>
        <v xml:space="preserve"> </v>
      </c>
      <c r="J75" s="135" t="str">
        <f t="shared" si="7"/>
        <v xml:space="preserve"> </v>
      </c>
      <c r="K75" s="136" t="str">
        <f t="shared" si="4"/>
        <v xml:space="preserve"> </v>
      </c>
      <c r="L75" s="140" t="str">
        <f t="shared" si="5"/>
        <v xml:space="preserve"> </v>
      </c>
      <c r="M75" s="138">
        <f t="shared" si="6"/>
        <v>0</v>
      </c>
      <c r="N75" s="22"/>
    </row>
    <row r="76" spans="1:14" ht="14.15" customHeight="1">
      <c r="A76" s="22"/>
      <c r="B76" s="139"/>
      <c r="C76" s="128" t="s">
        <v>114</v>
      </c>
      <c r="D76" s="141"/>
      <c r="E76" s="142"/>
      <c r="F76" s="131" t="str">
        <f t="shared" si="0"/>
        <v xml:space="preserve"> </v>
      </c>
      <c r="G76" s="132"/>
      <c r="H76" s="133" t="str">
        <f t="shared" si="1"/>
        <v xml:space="preserve"> </v>
      </c>
      <c r="I76" s="134" t="str">
        <f t="shared" si="2"/>
        <v xml:space="preserve"> </v>
      </c>
      <c r="J76" s="135" t="str">
        <f t="shared" si="7"/>
        <v xml:space="preserve"> </v>
      </c>
      <c r="K76" s="136" t="str">
        <f t="shared" si="4"/>
        <v xml:space="preserve"> </v>
      </c>
      <c r="L76" s="140" t="str">
        <f t="shared" si="5"/>
        <v xml:space="preserve"> </v>
      </c>
      <c r="M76" s="138">
        <f t="shared" si="6"/>
        <v>0</v>
      </c>
      <c r="N76" s="22"/>
    </row>
    <row r="77" spans="1:14" ht="14.15" customHeight="1">
      <c r="A77" s="22"/>
      <c r="B77" s="139"/>
      <c r="C77" s="128" t="s">
        <v>115</v>
      </c>
      <c r="D77" s="141"/>
      <c r="E77" s="142"/>
      <c r="F77" s="131" t="str">
        <f t="shared" si="0"/>
        <v xml:space="preserve"> </v>
      </c>
      <c r="G77" s="132"/>
      <c r="H77" s="133" t="str">
        <f t="shared" si="1"/>
        <v xml:space="preserve"> </v>
      </c>
      <c r="I77" s="134" t="str">
        <f t="shared" si="2"/>
        <v xml:space="preserve"> </v>
      </c>
      <c r="J77" s="135" t="str">
        <f t="shared" si="7"/>
        <v xml:space="preserve"> </v>
      </c>
      <c r="K77" s="136" t="str">
        <f t="shared" si="4"/>
        <v xml:space="preserve"> </v>
      </c>
      <c r="L77" s="140" t="str">
        <f t="shared" si="5"/>
        <v xml:space="preserve"> </v>
      </c>
      <c r="M77" s="138">
        <f t="shared" si="6"/>
        <v>0</v>
      </c>
      <c r="N77" s="22"/>
    </row>
    <row r="78" spans="1:14" ht="14.15" customHeight="1">
      <c r="A78" s="22"/>
      <c r="B78" s="139"/>
      <c r="C78" s="128" t="s">
        <v>116</v>
      </c>
      <c r="D78" s="141"/>
      <c r="E78" s="142"/>
      <c r="F78" s="131" t="str">
        <f t="shared" si="0"/>
        <v xml:space="preserve"> </v>
      </c>
      <c r="G78" s="132"/>
      <c r="H78" s="133" t="str">
        <f t="shared" si="1"/>
        <v xml:space="preserve"> </v>
      </c>
      <c r="I78" s="134" t="str">
        <f t="shared" si="2"/>
        <v xml:space="preserve"> </v>
      </c>
      <c r="J78" s="135" t="str">
        <f t="shared" si="7"/>
        <v xml:space="preserve"> </v>
      </c>
      <c r="K78" s="136" t="str">
        <f t="shared" si="4"/>
        <v xml:space="preserve"> </v>
      </c>
      <c r="L78" s="140" t="str">
        <f t="shared" si="5"/>
        <v xml:space="preserve"> </v>
      </c>
      <c r="M78" s="138">
        <f t="shared" si="6"/>
        <v>0</v>
      </c>
      <c r="N78" s="22"/>
    </row>
    <row r="79" spans="1:14" ht="14.15" customHeight="1">
      <c r="A79" s="22"/>
      <c r="B79" s="139"/>
      <c r="C79" s="128" t="s">
        <v>117</v>
      </c>
      <c r="D79" s="141"/>
      <c r="E79" s="142"/>
      <c r="F79" s="131" t="str">
        <f t="shared" si="0"/>
        <v xml:space="preserve"> </v>
      </c>
      <c r="G79" s="132"/>
      <c r="H79" s="133" t="str">
        <f t="shared" si="1"/>
        <v xml:space="preserve"> </v>
      </c>
      <c r="I79" s="134" t="str">
        <f t="shared" si="2"/>
        <v xml:space="preserve"> </v>
      </c>
      <c r="J79" s="135" t="str">
        <f t="shared" si="7"/>
        <v xml:space="preserve"> </v>
      </c>
      <c r="K79" s="136" t="str">
        <f t="shared" si="4"/>
        <v xml:space="preserve"> </v>
      </c>
      <c r="L79" s="140" t="str">
        <f t="shared" si="5"/>
        <v xml:space="preserve"> </v>
      </c>
      <c r="M79" s="138">
        <f t="shared" si="6"/>
        <v>0</v>
      </c>
      <c r="N79" s="22"/>
    </row>
    <row r="80" spans="1:14" ht="14.15" customHeight="1">
      <c r="A80" s="22"/>
      <c r="B80" s="139"/>
      <c r="C80" s="128" t="s">
        <v>118</v>
      </c>
      <c r="D80" s="141"/>
      <c r="E80" s="142"/>
      <c r="F80" s="131" t="str">
        <f t="shared" si="0"/>
        <v xml:space="preserve"> </v>
      </c>
      <c r="G80" s="132"/>
      <c r="H80" s="133" t="str">
        <f t="shared" si="1"/>
        <v xml:space="preserve"> </v>
      </c>
      <c r="I80" s="134" t="str">
        <f t="shared" si="2"/>
        <v xml:space="preserve"> </v>
      </c>
      <c r="J80" s="135" t="str">
        <f t="shared" si="7"/>
        <v xml:space="preserve"> </v>
      </c>
      <c r="K80" s="136" t="str">
        <f t="shared" si="4"/>
        <v xml:space="preserve"> </v>
      </c>
      <c r="L80" s="140" t="str">
        <f t="shared" si="5"/>
        <v xml:space="preserve"> </v>
      </c>
      <c r="M80" s="138">
        <f t="shared" si="6"/>
        <v>0</v>
      </c>
      <c r="N80" s="22"/>
    </row>
    <row r="81" spans="1:16" ht="14.15" customHeight="1">
      <c r="A81" s="22"/>
      <c r="B81" s="139"/>
      <c r="C81" s="128" t="s">
        <v>119</v>
      </c>
      <c r="D81" s="141"/>
      <c r="E81" s="142"/>
      <c r="F81" s="131" t="str">
        <f t="shared" si="0"/>
        <v xml:space="preserve"> </v>
      </c>
      <c r="G81" s="132"/>
      <c r="H81" s="133" t="str">
        <f t="shared" si="1"/>
        <v xml:space="preserve"> </v>
      </c>
      <c r="I81" s="134" t="str">
        <f t="shared" si="2"/>
        <v xml:space="preserve"> </v>
      </c>
      <c r="J81" s="135" t="str">
        <f t="shared" si="7"/>
        <v xml:space="preserve"> </v>
      </c>
      <c r="K81" s="136" t="str">
        <f t="shared" si="4"/>
        <v xml:space="preserve"> </v>
      </c>
      <c r="L81" s="140" t="str">
        <f t="shared" si="5"/>
        <v xml:space="preserve"> </v>
      </c>
      <c r="M81" s="138">
        <f t="shared" si="6"/>
        <v>0</v>
      </c>
      <c r="N81" s="22"/>
    </row>
    <row r="82" spans="1:16" ht="14.15" customHeight="1">
      <c r="A82" s="22"/>
      <c r="B82" s="143"/>
      <c r="C82" s="128" t="s">
        <v>120</v>
      </c>
      <c r="D82" s="141"/>
      <c r="E82" s="142"/>
      <c r="F82" s="131" t="str">
        <f t="shared" si="0"/>
        <v xml:space="preserve"> </v>
      </c>
      <c r="G82" s="132"/>
      <c r="H82" s="133" t="str">
        <f t="shared" si="1"/>
        <v xml:space="preserve"> </v>
      </c>
      <c r="I82" s="134" t="str">
        <f t="shared" si="2"/>
        <v xml:space="preserve"> </v>
      </c>
      <c r="J82" s="135" t="str">
        <f t="shared" si="7"/>
        <v xml:space="preserve"> </v>
      </c>
      <c r="K82" s="136" t="str">
        <f t="shared" si="4"/>
        <v xml:space="preserve"> </v>
      </c>
      <c r="L82" s="140" t="str">
        <f t="shared" si="5"/>
        <v xml:space="preserve"> </v>
      </c>
      <c r="M82" s="138">
        <f t="shared" si="6"/>
        <v>0</v>
      </c>
      <c r="N82" s="22"/>
    </row>
    <row r="83" spans="1:16" ht="14.15" customHeight="1">
      <c r="A83" s="22"/>
      <c r="B83" s="127"/>
      <c r="C83" s="128" t="s">
        <v>121</v>
      </c>
      <c r="D83" s="141"/>
      <c r="E83" s="130"/>
      <c r="F83" s="131" t="str">
        <f t="shared" si="0"/>
        <v xml:space="preserve"> </v>
      </c>
      <c r="G83" s="132"/>
      <c r="H83" s="133" t="str">
        <f t="shared" si="1"/>
        <v xml:space="preserve"> </v>
      </c>
      <c r="I83" s="134" t="str">
        <f t="shared" si="2"/>
        <v xml:space="preserve"> </v>
      </c>
      <c r="J83" s="135" t="str">
        <f t="shared" si="7"/>
        <v xml:space="preserve"> </v>
      </c>
      <c r="K83" s="136" t="str">
        <f t="shared" si="4"/>
        <v xml:space="preserve"> </v>
      </c>
      <c r="L83" s="140" t="str">
        <f t="shared" si="5"/>
        <v xml:space="preserve"> </v>
      </c>
      <c r="M83" s="138">
        <f t="shared" si="6"/>
        <v>0</v>
      </c>
      <c r="N83" s="22"/>
      <c r="O83" s="1377"/>
      <c r="P83" s="1377"/>
    </row>
    <row r="84" spans="1:16" ht="14.15" customHeight="1">
      <c r="A84" s="22"/>
      <c r="B84" s="139"/>
      <c r="C84" s="128" t="s">
        <v>122</v>
      </c>
      <c r="D84" s="129"/>
      <c r="E84" s="130"/>
      <c r="F84" s="131" t="str">
        <f t="shared" si="0"/>
        <v xml:space="preserve"> </v>
      </c>
      <c r="G84" s="132"/>
      <c r="H84" s="133" t="str">
        <f t="shared" si="1"/>
        <v xml:space="preserve"> </v>
      </c>
      <c r="I84" s="134" t="str">
        <f t="shared" si="2"/>
        <v xml:space="preserve"> </v>
      </c>
      <c r="J84" s="135" t="str">
        <f t="shared" si="7"/>
        <v xml:space="preserve"> </v>
      </c>
      <c r="K84" s="136" t="str">
        <f t="shared" si="4"/>
        <v xml:space="preserve"> </v>
      </c>
      <c r="L84" s="140" t="str">
        <f t="shared" si="5"/>
        <v xml:space="preserve"> </v>
      </c>
      <c r="M84" s="138">
        <f t="shared" si="6"/>
        <v>0</v>
      </c>
      <c r="N84" s="22"/>
    </row>
    <row r="85" spans="1:16" ht="14.15" customHeight="1">
      <c r="A85" s="22"/>
      <c r="B85" s="139"/>
      <c r="C85" s="128" t="s">
        <v>123</v>
      </c>
      <c r="D85" s="129"/>
      <c r="E85" s="130"/>
      <c r="F85" s="131" t="str">
        <f t="shared" si="0"/>
        <v xml:space="preserve"> </v>
      </c>
      <c r="G85" s="132"/>
      <c r="H85" s="133" t="str">
        <f t="shared" si="1"/>
        <v xml:space="preserve"> </v>
      </c>
      <c r="I85" s="134" t="str">
        <f t="shared" si="2"/>
        <v xml:space="preserve"> </v>
      </c>
      <c r="J85" s="135" t="str">
        <f t="shared" si="7"/>
        <v xml:space="preserve"> </v>
      </c>
      <c r="K85" s="136" t="str">
        <f t="shared" si="4"/>
        <v xml:space="preserve"> </v>
      </c>
      <c r="L85" s="140" t="str">
        <f t="shared" si="5"/>
        <v xml:space="preserve"> </v>
      </c>
      <c r="M85" s="138">
        <f t="shared" si="6"/>
        <v>0</v>
      </c>
      <c r="N85" s="22"/>
    </row>
    <row r="86" spans="1:16" ht="14.15" customHeight="1">
      <c r="A86" s="22"/>
      <c r="B86" s="139"/>
      <c r="C86" s="128" t="s">
        <v>124</v>
      </c>
      <c r="D86" s="141"/>
      <c r="E86" s="142"/>
      <c r="F86" s="131" t="str">
        <f t="shared" si="0"/>
        <v xml:space="preserve"> </v>
      </c>
      <c r="G86" s="132"/>
      <c r="H86" s="133" t="str">
        <f t="shared" si="1"/>
        <v xml:space="preserve"> </v>
      </c>
      <c r="I86" s="134" t="str">
        <f t="shared" si="2"/>
        <v xml:space="preserve"> </v>
      </c>
      <c r="J86" s="135" t="str">
        <f t="shared" si="7"/>
        <v xml:space="preserve"> </v>
      </c>
      <c r="K86" s="136" t="str">
        <f t="shared" si="4"/>
        <v xml:space="preserve"> </v>
      </c>
      <c r="L86" s="140" t="str">
        <f t="shared" si="5"/>
        <v xml:space="preserve"> </v>
      </c>
      <c r="M86" s="138">
        <f t="shared" si="6"/>
        <v>0</v>
      </c>
      <c r="N86" s="22"/>
    </row>
    <row r="87" spans="1:16" ht="14.15" customHeight="1">
      <c r="A87" s="22"/>
      <c r="B87" s="139"/>
      <c r="C87" s="128" t="s">
        <v>125</v>
      </c>
      <c r="D87" s="141"/>
      <c r="E87" s="142"/>
      <c r="F87" s="131" t="str">
        <f t="shared" si="0"/>
        <v xml:space="preserve"> </v>
      </c>
      <c r="G87" s="132"/>
      <c r="H87" s="133" t="str">
        <f t="shared" si="1"/>
        <v xml:space="preserve"> </v>
      </c>
      <c r="I87" s="134" t="str">
        <f t="shared" si="2"/>
        <v xml:space="preserve"> </v>
      </c>
      <c r="J87" s="135" t="str">
        <f t="shared" si="7"/>
        <v xml:space="preserve"> </v>
      </c>
      <c r="K87" s="136" t="str">
        <f t="shared" si="4"/>
        <v xml:space="preserve"> </v>
      </c>
      <c r="L87" s="140" t="str">
        <f t="shared" si="5"/>
        <v xml:space="preserve"> </v>
      </c>
      <c r="M87" s="138">
        <f t="shared" si="6"/>
        <v>0</v>
      </c>
      <c r="N87" s="22"/>
    </row>
    <row r="88" spans="1:16" ht="14.15" customHeight="1">
      <c r="A88" s="22"/>
      <c r="B88" s="139"/>
      <c r="C88" s="128" t="s">
        <v>126</v>
      </c>
      <c r="D88" s="141"/>
      <c r="E88" s="142"/>
      <c r="F88" s="131" t="str">
        <f t="shared" si="0"/>
        <v xml:space="preserve"> </v>
      </c>
      <c r="G88" s="132"/>
      <c r="H88" s="133" t="str">
        <f t="shared" si="1"/>
        <v xml:space="preserve"> </v>
      </c>
      <c r="I88" s="134" t="str">
        <f t="shared" si="2"/>
        <v xml:space="preserve"> </v>
      </c>
      <c r="J88" s="135" t="str">
        <f t="shared" si="7"/>
        <v xml:space="preserve"> </v>
      </c>
      <c r="K88" s="136" t="str">
        <f t="shared" si="4"/>
        <v xml:space="preserve"> </v>
      </c>
      <c r="L88" s="140" t="str">
        <f t="shared" si="5"/>
        <v xml:space="preserve"> </v>
      </c>
      <c r="M88" s="138">
        <f t="shared" si="6"/>
        <v>0</v>
      </c>
      <c r="N88" s="22"/>
    </row>
    <row r="89" spans="1:16" ht="14.15" customHeight="1">
      <c r="A89" s="22"/>
      <c r="B89" s="139"/>
      <c r="C89" s="128" t="s">
        <v>127</v>
      </c>
      <c r="D89" s="141"/>
      <c r="E89" s="142"/>
      <c r="F89" s="131" t="str">
        <f t="shared" si="0"/>
        <v xml:space="preserve"> </v>
      </c>
      <c r="G89" s="132"/>
      <c r="H89" s="133" t="str">
        <f t="shared" si="1"/>
        <v xml:space="preserve"> </v>
      </c>
      <c r="I89" s="134" t="str">
        <f t="shared" si="2"/>
        <v xml:space="preserve"> </v>
      </c>
      <c r="J89" s="135" t="str">
        <f t="shared" si="7"/>
        <v xml:space="preserve"> </v>
      </c>
      <c r="K89" s="136" t="str">
        <f t="shared" si="4"/>
        <v xml:space="preserve"> </v>
      </c>
      <c r="L89" s="140" t="str">
        <f t="shared" si="5"/>
        <v xml:space="preserve"> </v>
      </c>
      <c r="M89" s="138">
        <f t="shared" si="6"/>
        <v>0</v>
      </c>
      <c r="N89" s="22"/>
    </row>
    <row r="90" spans="1:16" ht="14.15" customHeight="1">
      <c r="A90" s="22"/>
      <c r="B90" s="139"/>
      <c r="C90" s="128" t="s">
        <v>128</v>
      </c>
      <c r="D90" s="141"/>
      <c r="E90" s="142"/>
      <c r="F90" s="131" t="str">
        <f t="shared" si="0"/>
        <v xml:space="preserve"> </v>
      </c>
      <c r="G90" s="132"/>
      <c r="H90" s="133" t="str">
        <f t="shared" si="1"/>
        <v xml:space="preserve"> </v>
      </c>
      <c r="I90" s="134" t="str">
        <f t="shared" si="2"/>
        <v xml:space="preserve"> </v>
      </c>
      <c r="J90" s="135" t="str">
        <f t="shared" si="7"/>
        <v xml:space="preserve"> </v>
      </c>
      <c r="K90" s="136" t="str">
        <f t="shared" si="4"/>
        <v xml:space="preserve"> </v>
      </c>
      <c r="L90" s="140" t="str">
        <f t="shared" si="5"/>
        <v xml:space="preserve"> </v>
      </c>
      <c r="M90" s="138">
        <f t="shared" si="6"/>
        <v>0</v>
      </c>
      <c r="N90" s="22"/>
    </row>
    <row r="91" spans="1:16" ht="14.15" customHeight="1">
      <c r="A91" s="22"/>
      <c r="B91" s="139"/>
      <c r="C91" s="128" t="s">
        <v>129</v>
      </c>
      <c r="D91" s="141"/>
      <c r="E91" s="142"/>
      <c r="F91" s="131" t="str">
        <f t="shared" si="0"/>
        <v xml:space="preserve"> </v>
      </c>
      <c r="G91" s="132"/>
      <c r="H91" s="133" t="str">
        <f t="shared" si="1"/>
        <v xml:space="preserve"> </v>
      </c>
      <c r="I91" s="134" t="str">
        <f t="shared" si="2"/>
        <v xml:space="preserve"> </v>
      </c>
      <c r="J91" s="135" t="str">
        <f t="shared" si="7"/>
        <v xml:space="preserve"> </v>
      </c>
      <c r="K91" s="136" t="str">
        <f t="shared" si="4"/>
        <v xml:space="preserve"> </v>
      </c>
      <c r="L91" s="140" t="str">
        <f t="shared" si="5"/>
        <v xml:space="preserve"> </v>
      </c>
      <c r="M91" s="138">
        <f t="shared" si="6"/>
        <v>0</v>
      </c>
      <c r="N91" s="22"/>
    </row>
    <row r="92" spans="1:16" ht="14.15" customHeight="1">
      <c r="A92" s="22"/>
      <c r="B92" s="1376" t="str">
        <f>IF(ISBLANK(H7)," ",H7)</f>
        <v xml:space="preserve"> </v>
      </c>
      <c r="C92" s="128" t="s">
        <v>130</v>
      </c>
      <c r="D92" s="141"/>
      <c r="E92" s="142"/>
      <c r="F92" s="131" t="str">
        <f t="shared" si="0"/>
        <v xml:space="preserve"> </v>
      </c>
      <c r="G92" s="132"/>
      <c r="H92" s="133" t="str">
        <f t="shared" si="1"/>
        <v xml:space="preserve"> </v>
      </c>
      <c r="I92" s="134" t="str">
        <f t="shared" si="2"/>
        <v xml:space="preserve"> </v>
      </c>
      <c r="J92" s="135" t="str">
        <f t="shared" si="7"/>
        <v xml:space="preserve"> </v>
      </c>
      <c r="K92" s="136" t="str">
        <f t="shared" si="4"/>
        <v xml:space="preserve"> </v>
      </c>
      <c r="L92" s="140" t="str">
        <f t="shared" si="5"/>
        <v xml:space="preserve"> </v>
      </c>
      <c r="M92" s="138">
        <f t="shared" si="6"/>
        <v>0</v>
      </c>
      <c r="N92" s="22"/>
    </row>
    <row r="93" spans="1:16" ht="14.15" customHeight="1">
      <c r="A93" s="22"/>
      <c r="B93" s="1376"/>
      <c r="C93" s="128" t="s">
        <v>131</v>
      </c>
      <c r="D93" s="141"/>
      <c r="E93" s="142"/>
      <c r="F93" s="131" t="str">
        <f t="shared" si="0"/>
        <v xml:space="preserve"> </v>
      </c>
      <c r="G93" s="132"/>
      <c r="H93" s="133" t="str">
        <f t="shared" si="1"/>
        <v xml:space="preserve"> </v>
      </c>
      <c r="I93" s="134" t="str">
        <f t="shared" si="2"/>
        <v xml:space="preserve"> </v>
      </c>
      <c r="J93" s="135" t="str">
        <f t="shared" si="7"/>
        <v xml:space="preserve"> </v>
      </c>
      <c r="K93" s="136" t="str">
        <f t="shared" si="4"/>
        <v xml:space="preserve"> </v>
      </c>
      <c r="L93" s="140" t="str">
        <f t="shared" si="5"/>
        <v xml:space="preserve"> </v>
      </c>
      <c r="M93" s="138">
        <f t="shared" si="6"/>
        <v>0</v>
      </c>
      <c r="N93" s="22"/>
    </row>
    <row r="94" spans="1:16" ht="14.15" customHeight="1">
      <c r="A94" s="22"/>
      <c r="B94" s="1376"/>
      <c r="C94" s="128" t="s">
        <v>132</v>
      </c>
      <c r="D94" s="141"/>
      <c r="E94" s="142"/>
      <c r="F94" s="131" t="str">
        <f t="shared" si="0"/>
        <v xml:space="preserve"> </v>
      </c>
      <c r="G94" s="132"/>
      <c r="H94" s="133" t="str">
        <f t="shared" si="1"/>
        <v xml:space="preserve"> </v>
      </c>
      <c r="I94" s="134" t="str">
        <f t="shared" si="2"/>
        <v xml:space="preserve"> </v>
      </c>
      <c r="J94" s="135" t="str">
        <f t="shared" si="7"/>
        <v xml:space="preserve"> </v>
      </c>
      <c r="K94" s="136" t="str">
        <f t="shared" si="4"/>
        <v xml:space="preserve"> </v>
      </c>
      <c r="L94" s="140" t="str">
        <f t="shared" si="5"/>
        <v xml:space="preserve"> </v>
      </c>
      <c r="M94" s="138">
        <f t="shared" si="6"/>
        <v>0</v>
      </c>
      <c r="N94" s="22"/>
    </row>
    <row r="95" spans="1:16" ht="14.15" customHeight="1">
      <c r="A95" s="22"/>
      <c r="B95" s="1376"/>
      <c r="C95" s="128" t="s">
        <v>133</v>
      </c>
      <c r="D95" s="141"/>
      <c r="E95" s="142"/>
      <c r="F95" s="131" t="str">
        <f t="shared" si="0"/>
        <v xml:space="preserve"> </v>
      </c>
      <c r="G95" s="132"/>
      <c r="H95" s="133" t="str">
        <f t="shared" si="1"/>
        <v xml:space="preserve"> </v>
      </c>
      <c r="I95" s="134" t="str">
        <f t="shared" si="2"/>
        <v xml:space="preserve"> </v>
      </c>
      <c r="J95" s="135" t="str">
        <f t="shared" si="7"/>
        <v xml:space="preserve"> </v>
      </c>
      <c r="K95" s="136" t="str">
        <f t="shared" si="4"/>
        <v xml:space="preserve"> </v>
      </c>
      <c r="L95" s="140" t="str">
        <f t="shared" si="5"/>
        <v xml:space="preserve"> </v>
      </c>
      <c r="M95" s="138">
        <f t="shared" si="6"/>
        <v>0</v>
      </c>
      <c r="N95" s="22"/>
    </row>
    <row r="96" spans="1:16" ht="14.15" customHeight="1">
      <c r="A96" s="22"/>
      <c r="B96" s="1375" t="s">
        <v>134</v>
      </c>
      <c r="C96" s="128" t="s">
        <v>135</v>
      </c>
      <c r="D96" s="141"/>
      <c r="E96" s="142"/>
      <c r="F96" s="131" t="str">
        <f t="shared" si="0"/>
        <v xml:space="preserve"> </v>
      </c>
      <c r="G96" s="132"/>
      <c r="H96" s="133" t="str">
        <f t="shared" si="1"/>
        <v xml:space="preserve"> </v>
      </c>
      <c r="I96" s="134" t="str">
        <f t="shared" si="2"/>
        <v xml:space="preserve"> </v>
      </c>
      <c r="J96" s="135" t="str">
        <f t="shared" si="7"/>
        <v xml:space="preserve"> </v>
      </c>
      <c r="K96" s="136" t="str">
        <f t="shared" si="4"/>
        <v xml:space="preserve"> </v>
      </c>
      <c r="L96" s="140" t="str">
        <f t="shared" si="5"/>
        <v xml:space="preserve"> </v>
      </c>
      <c r="M96" s="138">
        <f t="shared" si="6"/>
        <v>0</v>
      </c>
      <c r="N96" s="22"/>
    </row>
    <row r="97" spans="1:14" ht="14.15" customHeight="1">
      <c r="A97" s="22"/>
      <c r="B97" s="1375"/>
      <c r="C97" s="128" t="s">
        <v>136</v>
      </c>
      <c r="D97" s="129"/>
      <c r="E97" s="130"/>
      <c r="F97" s="131" t="str">
        <f t="shared" si="0"/>
        <v xml:space="preserve"> </v>
      </c>
      <c r="G97" s="132"/>
      <c r="H97" s="133" t="str">
        <f t="shared" si="1"/>
        <v xml:space="preserve"> </v>
      </c>
      <c r="I97" s="134" t="str">
        <f t="shared" si="2"/>
        <v xml:space="preserve"> </v>
      </c>
      <c r="J97" s="135" t="str">
        <f t="shared" si="7"/>
        <v xml:space="preserve"> </v>
      </c>
      <c r="K97" s="136" t="str">
        <f t="shared" si="4"/>
        <v xml:space="preserve"> </v>
      </c>
      <c r="L97" s="140" t="str">
        <f t="shared" si="5"/>
        <v xml:space="preserve"> </v>
      </c>
      <c r="M97" s="138">
        <f t="shared" si="6"/>
        <v>0</v>
      </c>
      <c r="N97" s="22"/>
    </row>
    <row r="98" spans="1:14" ht="14.15" customHeight="1">
      <c r="A98" s="22"/>
      <c r="B98" s="1375"/>
      <c r="C98" s="128" t="s">
        <v>137</v>
      </c>
      <c r="D98" s="129"/>
      <c r="E98" s="130"/>
      <c r="F98" s="131" t="str">
        <f t="shared" si="0"/>
        <v xml:space="preserve"> </v>
      </c>
      <c r="G98" s="132"/>
      <c r="H98" s="133" t="str">
        <f t="shared" si="1"/>
        <v xml:space="preserve"> </v>
      </c>
      <c r="I98" s="134" t="str">
        <f t="shared" si="2"/>
        <v xml:space="preserve"> </v>
      </c>
      <c r="J98" s="135" t="str">
        <f t="shared" si="7"/>
        <v xml:space="preserve"> </v>
      </c>
      <c r="K98" s="136" t="str">
        <f t="shared" si="4"/>
        <v xml:space="preserve"> </v>
      </c>
      <c r="L98" s="140" t="str">
        <f t="shared" si="5"/>
        <v xml:space="preserve"> </v>
      </c>
      <c r="M98" s="138">
        <f t="shared" si="6"/>
        <v>0</v>
      </c>
      <c r="N98" s="22"/>
    </row>
    <row r="99" spans="1:14" ht="14.15" customHeight="1">
      <c r="A99" s="22"/>
      <c r="B99" s="1375"/>
      <c r="C99" s="128" t="s">
        <v>138</v>
      </c>
      <c r="D99" s="129"/>
      <c r="E99" s="130"/>
      <c r="F99" s="131" t="str">
        <f t="shared" si="0"/>
        <v xml:space="preserve"> </v>
      </c>
      <c r="G99" s="132"/>
      <c r="H99" s="133" t="str">
        <f t="shared" si="1"/>
        <v xml:space="preserve"> </v>
      </c>
      <c r="I99" s="134" t="str">
        <f t="shared" si="2"/>
        <v xml:space="preserve"> </v>
      </c>
      <c r="J99" s="135" t="str">
        <f t="shared" si="7"/>
        <v xml:space="preserve"> </v>
      </c>
      <c r="K99" s="136" t="str">
        <f t="shared" si="4"/>
        <v xml:space="preserve"> </v>
      </c>
      <c r="L99" s="140" t="str">
        <f t="shared" si="5"/>
        <v xml:space="preserve"> </v>
      </c>
      <c r="M99" s="138">
        <f t="shared" si="6"/>
        <v>0</v>
      </c>
      <c r="N99" s="22"/>
    </row>
    <row r="100" spans="1:14" ht="14.15" customHeight="1">
      <c r="A100" s="22"/>
      <c r="B100" s="1375"/>
      <c r="C100" s="128" t="s">
        <v>139</v>
      </c>
      <c r="D100" s="129"/>
      <c r="E100" s="130"/>
      <c r="F100" s="131" t="str">
        <f t="shared" si="0"/>
        <v xml:space="preserve"> </v>
      </c>
      <c r="G100" s="132"/>
      <c r="H100" s="133" t="str">
        <f t="shared" si="1"/>
        <v xml:space="preserve"> </v>
      </c>
      <c r="I100" s="134" t="str">
        <f t="shared" si="2"/>
        <v xml:space="preserve"> </v>
      </c>
      <c r="J100" s="135" t="str">
        <f t="shared" si="7"/>
        <v xml:space="preserve"> </v>
      </c>
      <c r="K100" s="136" t="str">
        <f t="shared" si="4"/>
        <v xml:space="preserve"> </v>
      </c>
      <c r="L100" s="140" t="str">
        <f t="shared" si="5"/>
        <v xml:space="preserve"> </v>
      </c>
      <c r="M100" s="138">
        <f t="shared" si="6"/>
        <v>0</v>
      </c>
      <c r="N100" s="22"/>
    </row>
    <row r="101" spans="1:14" ht="14.15" customHeight="1">
      <c r="A101" s="22"/>
      <c r="B101" s="1375"/>
      <c r="C101" s="128" t="s">
        <v>140</v>
      </c>
      <c r="D101" s="141"/>
      <c r="E101" s="142"/>
      <c r="F101" s="131" t="str">
        <f t="shared" si="0"/>
        <v xml:space="preserve"> </v>
      </c>
      <c r="G101" s="132"/>
      <c r="H101" s="133" t="str">
        <f t="shared" si="1"/>
        <v xml:space="preserve"> </v>
      </c>
      <c r="I101" s="134" t="str">
        <f t="shared" si="2"/>
        <v xml:space="preserve"> </v>
      </c>
      <c r="J101" s="135" t="str">
        <f t="shared" si="7"/>
        <v xml:space="preserve"> </v>
      </c>
      <c r="K101" s="136" t="str">
        <f t="shared" si="4"/>
        <v xml:space="preserve"> </v>
      </c>
      <c r="L101" s="140" t="str">
        <f t="shared" si="5"/>
        <v xml:space="preserve"> </v>
      </c>
      <c r="M101" s="138">
        <f t="shared" si="6"/>
        <v>0</v>
      </c>
      <c r="N101" s="22"/>
    </row>
    <row r="102" spans="1:14" ht="14.15" customHeight="1">
      <c r="A102" s="22"/>
      <c r="B102" s="139"/>
      <c r="C102" s="128" t="s">
        <v>141</v>
      </c>
      <c r="D102" s="141"/>
      <c r="E102" s="142"/>
      <c r="F102" s="131" t="str">
        <f t="shared" si="0"/>
        <v xml:space="preserve"> </v>
      </c>
      <c r="G102" s="132"/>
      <c r="H102" s="133" t="str">
        <f t="shared" si="1"/>
        <v xml:space="preserve"> </v>
      </c>
      <c r="I102" s="134" t="str">
        <f t="shared" si="2"/>
        <v xml:space="preserve"> </v>
      </c>
      <c r="J102" s="135" t="str">
        <f t="shared" si="7"/>
        <v xml:space="preserve"> </v>
      </c>
      <c r="K102" s="136" t="str">
        <f t="shared" si="4"/>
        <v xml:space="preserve"> </v>
      </c>
      <c r="L102" s="140" t="str">
        <f t="shared" si="5"/>
        <v xml:space="preserve"> </v>
      </c>
      <c r="M102" s="138">
        <f t="shared" si="6"/>
        <v>0</v>
      </c>
      <c r="N102" s="22"/>
    </row>
    <row r="103" spans="1:14" ht="14.15" customHeight="1">
      <c r="A103" s="22"/>
      <c r="B103" s="139"/>
      <c r="C103" s="128" t="s">
        <v>142</v>
      </c>
      <c r="D103" s="141"/>
      <c r="E103" s="142"/>
      <c r="F103" s="131" t="str">
        <f t="shared" si="0"/>
        <v xml:space="preserve"> </v>
      </c>
      <c r="G103" s="132"/>
      <c r="H103" s="133" t="str">
        <f t="shared" si="1"/>
        <v xml:space="preserve"> </v>
      </c>
      <c r="I103" s="134" t="str">
        <f t="shared" si="2"/>
        <v xml:space="preserve"> </v>
      </c>
      <c r="J103" s="135" t="str">
        <f t="shared" si="7"/>
        <v xml:space="preserve"> </v>
      </c>
      <c r="K103" s="136" t="str">
        <f t="shared" si="4"/>
        <v xml:space="preserve"> </v>
      </c>
      <c r="L103" s="140" t="str">
        <f t="shared" si="5"/>
        <v xml:space="preserve"> </v>
      </c>
      <c r="M103" s="138">
        <f t="shared" si="6"/>
        <v>0</v>
      </c>
      <c r="N103" s="22"/>
    </row>
    <row r="104" spans="1:14" ht="14.15" customHeight="1">
      <c r="A104" s="22"/>
      <c r="B104" s="139"/>
      <c r="C104" s="128" t="s">
        <v>143</v>
      </c>
      <c r="D104" s="141"/>
      <c r="E104" s="142"/>
      <c r="F104" s="131" t="str">
        <f t="shared" si="0"/>
        <v xml:space="preserve"> </v>
      </c>
      <c r="G104" s="132"/>
      <c r="H104" s="133" t="str">
        <f t="shared" si="1"/>
        <v xml:space="preserve"> </v>
      </c>
      <c r="I104" s="134" t="str">
        <f t="shared" si="2"/>
        <v xml:space="preserve"> </v>
      </c>
      <c r="J104" s="135" t="str">
        <f t="shared" si="7"/>
        <v xml:space="preserve"> </v>
      </c>
      <c r="K104" s="136" t="str">
        <f t="shared" si="4"/>
        <v xml:space="preserve"> </v>
      </c>
      <c r="L104" s="140" t="str">
        <f t="shared" si="5"/>
        <v xml:space="preserve"> </v>
      </c>
      <c r="M104" s="138">
        <f t="shared" si="6"/>
        <v>0</v>
      </c>
      <c r="N104" s="22"/>
    </row>
    <row r="105" spans="1:14" ht="14.15" customHeight="1">
      <c r="A105" s="22"/>
      <c r="B105" s="139"/>
      <c r="C105" s="128" t="s">
        <v>144</v>
      </c>
      <c r="D105" s="141"/>
      <c r="E105" s="142"/>
      <c r="F105" s="131" t="str">
        <f t="shared" si="0"/>
        <v xml:space="preserve"> </v>
      </c>
      <c r="G105" s="132"/>
      <c r="H105" s="133" t="str">
        <f t="shared" si="1"/>
        <v xml:space="preserve"> </v>
      </c>
      <c r="I105" s="134" t="str">
        <f t="shared" si="2"/>
        <v xml:space="preserve"> </v>
      </c>
      <c r="J105" s="135" t="str">
        <f t="shared" si="7"/>
        <v xml:space="preserve"> </v>
      </c>
      <c r="K105" s="136" t="str">
        <f t="shared" si="4"/>
        <v xml:space="preserve"> </v>
      </c>
      <c r="L105" s="140" t="str">
        <f t="shared" si="5"/>
        <v xml:space="preserve"> </v>
      </c>
      <c r="M105" s="138">
        <f t="shared" si="6"/>
        <v>0</v>
      </c>
      <c r="N105" s="22"/>
    </row>
    <row r="106" spans="1:14" ht="14.15" customHeight="1">
      <c r="A106" s="22"/>
      <c r="B106" s="139"/>
      <c r="C106" s="128" t="s">
        <v>145</v>
      </c>
      <c r="D106" s="141"/>
      <c r="E106" s="142"/>
      <c r="F106" s="131" t="str">
        <f t="shared" si="0"/>
        <v xml:space="preserve"> </v>
      </c>
      <c r="G106" s="132"/>
      <c r="H106" s="133" t="str">
        <f t="shared" si="1"/>
        <v xml:space="preserve"> </v>
      </c>
      <c r="I106" s="134" t="str">
        <f t="shared" si="2"/>
        <v xml:space="preserve"> </v>
      </c>
      <c r="J106" s="135" t="str">
        <f t="shared" si="7"/>
        <v xml:space="preserve"> </v>
      </c>
      <c r="K106" s="136" t="str">
        <f t="shared" si="4"/>
        <v xml:space="preserve"> </v>
      </c>
      <c r="L106" s="140" t="str">
        <f t="shared" si="5"/>
        <v xml:space="preserve"> </v>
      </c>
      <c r="M106" s="138">
        <f t="shared" si="6"/>
        <v>0</v>
      </c>
      <c r="N106" s="22"/>
    </row>
    <row r="107" spans="1:14" ht="14.15" customHeight="1">
      <c r="A107" s="22"/>
      <c r="B107" s="139"/>
      <c r="C107" s="128" t="s">
        <v>146</v>
      </c>
      <c r="D107" s="141"/>
      <c r="E107" s="142"/>
      <c r="F107" s="131" t="str">
        <f t="shared" si="0"/>
        <v xml:space="preserve"> </v>
      </c>
      <c r="G107" s="132"/>
      <c r="H107" s="133" t="str">
        <f t="shared" si="1"/>
        <v xml:space="preserve"> </v>
      </c>
      <c r="I107" s="134" t="str">
        <f t="shared" si="2"/>
        <v xml:space="preserve"> </v>
      </c>
      <c r="J107" s="135" t="str">
        <f t="shared" si="7"/>
        <v xml:space="preserve"> </v>
      </c>
      <c r="K107" s="136" t="str">
        <f t="shared" si="4"/>
        <v xml:space="preserve"> </v>
      </c>
      <c r="L107" s="140" t="str">
        <f t="shared" si="5"/>
        <v xml:space="preserve"> </v>
      </c>
      <c r="M107" s="138">
        <f t="shared" si="6"/>
        <v>0</v>
      </c>
      <c r="N107" s="22"/>
    </row>
    <row r="108" spans="1:14" ht="14.15" customHeight="1">
      <c r="A108" s="22"/>
      <c r="B108" s="139"/>
      <c r="C108" s="128" t="s">
        <v>147</v>
      </c>
      <c r="D108" s="141"/>
      <c r="E108" s="142"/>
      <c r="F108" s="131" t="str">
        <f t="shared" si="0"/>
        <v xml:space="preserve"> </v>
      </c>
      <c r="G108" s="132"/>
      <c r="H108" s="133" t="str">
        <f t="shared" si="1"/>
        <v xml:space="preserve"> </v>
      </c>
      <c r="I108" s="134" t="str">
        <f t="shared" si="2"/>
        <v xml:space="preserve"> </v>
      </c>
      <c r="J108" s="135" t="str">
        <f t="shared" si="7"/>
        <v xml:space="preserve"> </v>
      </c>
      <c r="K108" s="136" t="str">
        <f t="shared" si="4"/>
        <v xml:space="preserve"> </v>
      </c>
      <c r="L108" s="140" t="str">
        <f t="shared" si="5"/>
        <v xml:space="preserve"> </v>
      </c>
      <c r="M108" s="138">
        <f t="shared" si="6"/>
        <v>0</v>
      </c>
      <c r="N108" s="22"/>
    </row>
    <row r="109" spans="1:14" ht="14.15" customHeight="1">
      <c r="A109" s="22"/>
      <c r="B109" s="139"/>
      <c r="C109" s="128" t="s">
        <v>148</v>
      </c>
      <c r="D109" s="141"/>
      <c r="E109" s="142"/>
      <c r="F109" s="131" t="str">
        <f t="shared" si="0"/>
        <v xml:space="preserve"> </v>
      </c>
      <c r="G109" s="132"/>
      <c r="H109" s="133" t="str">
        <f t="shared" si="1"/>
        <v xml:space="preserve"> </v>
      </c>
      <c r="I109" s="134" t="str">
        <f t="shared" si="2"/>
        <v xml:space="preserve"> </v>
      </c>
      <c r="J109" s="135" t="str">
        <f t="shared" si="7"/>
        <v xml:space="preserve"> </v>
      </c>
      <c r="K109" s="136" t="str">
        <f t="shared" si="4"/>
        <v xml:space="preserve"> </v>
      </c>
      <c r="L109" s="140" t="str">
        <f t="shared" si="5"/>
        <v xml:space="preserve"> </v>
      </c>
      <c r="M109" s="138">
        <f t="shared" si="6"/>
        <v>0</v>
      </c>
      <c r="N109" s="22"/>
    </row>
    <row r="110" spans="1:14" ht="14.15" customHeight="1">
      <c r="A110" s="22"/>
      <c r="B110" s="139"/>
      <c r="C110" s="128" t="s">
        <v>149</v>
      </c>
      <c r="D110" s="141"/>
      <c r="E110" s="142"/>
      <c r="F110" s="131" t="str">
        <f t="shared" si="0"/>
        <v xml:space="preserve"> </v>
      </c>
      <c r="G110" s="132"/>
      <c r="H110" s="133" t="str">
        <f t="shared" si="1"/>
        <v xml:space="preserve"> </v>
      </c>
      <c r="I110" s="134" t="str">
        <f t="shared" si="2"/>
        <v xml:space="preserve"> </v>
      </c>
      <c r="J110" s="135" t="str">
        <f t="shared" si="7"/>
        <v xml:space="preserve"> </v>
      </c>
      <c r="K110" s="136" t="str">
        <f t="shared" si="4"/>
        <v xml:space="preserve"> </v>
      </c>
      <c r="L110" s="140" t="str">
        <f t="shared" si="5"/>
        <v xml:space="preserve"> </v>
      </c>
      <c r="M110" s="138">
        <f t="shared" si="6"/>
        <v>0</v>
      </c>
      <c r="N110" s="22"/>
    </row>
    <row r="111" spans="1:14" ht="14.15" customHeight="1">
      <c r="A111" s="22"/>
      <c r="B111" s="143"/>
      <c r="C111" s="128" t="s">
        <v>851</v>
      </c>
      <c r="D111" s="141"/>
      <c r="E111" s="142"/>
      <c r="F111" s="131" t="str">
        <f t="shared" si="0"/>
        <v xml:space="preserve"> </v>
      </c>
      <c r="G111" s="132"/>
      <c r="H111" s="133" t="str">
        <f t="shared" si="1"/>
        <v xml:space="preserve"> </v>
      </c>
      <c r="I111" s="134" t="str">
        <f t="shared" si="2"/>
        <v xml:space="preserve"> </v>
      </c>
      <c r="J111" s="135" t="str">
        <f t="shared" si="7"/>
        <v xml:space="preserve"> </v>
      </c>
      <c r="K111" s="136" t="str">
        <f t="shared" si="4"/>
        <v xml:space="preserve"> </v>
      </c>
      <c r="L111" s="140" t="str">
        <f t="shared" si="5"/>
        <v xml:space="preserve"> </v>
      </c>
      <c r="M111" s="138">
        <f t="shared" si="6"/>
        <v>0</v>
      </c>
      <c r="N111" s="22"/>
    </row>
    <row r="112" spans="1:14" ht="14.15" customHeight="1">
      <c r="A112" s="22"/>
      <c r="B112" s="127"/>
      <c r="C112" s="128" t="s">
        <v>150</v>
      </c>
      <c r="D112" s="141"/>
      <c r="E112" s="142"/>
      <c r="F112" s="131" t="str">
        <f t="shared" si="0"/>
        <v xml:space="preserve"> </v>
      </c>
      <c r="G112" s="132"/>
      <c r="H112" s="133" t="str">
        <f t="shared" si="1"/>
        <v xml:space="preserve"> </v>
      </c>
      <c r="I112" s="134" t="str">
        <f t="shared" si="2"/>
        <v xml:space="preserve"> </v>
      </c>
      <c r="J112" s="135" t="str">
        <f t="shared" si="7"/>
        <v xml:space="preserve"> </v>
      </c>
      <c r="K112" s="136" t="str">
        <f t="shared" si="4"/>
        <v xml:space="preserve"> </v>
      </c>
      <c r="L112" s="140" t="str">
        <f t="shared" si="5"/>
        <v xml:space="preserve"> </v>
      </c>
      <c r="M112" s="138">
        <f t="shared" si="6"/>
        <v>0</v>
      </c>
      <c r="N112" s="22"/>
    </row>
    <row r="113" spans="1:14" ht="14.15" customHeight="1">
      <c r="A113" s="22"/>
      <c r="B113" s="139"/>
      <c r="C113" s="128" t="s">
        <v>151</v>
      </c>
      <c r="D113" s="141"/>
      <c r="E113" s="142"/>
      <c r="F113" s="131" t="str">
        <f t="shared" si="0"/>
        <v xml:space="preserve"> </v>
      </c>
      <c r="G113" s="132"/>
      <c r="H113" s="133" t="str">
        <f t="shared" si="1"/>
        <v xml:space="preserve"> </v>
      </c>
      <c r="I113" s="134" t="str">
        <f t="shared" si="2"/>
        <v xml:space="preserve"> </v>
      </c>
      <c r="J113" s="135" t="str">
        <f t="shared" si="7"/>
        <v xml:space="preserve"> </v>
      </c>
      <c r="K113" s="136" t="str">
        <f t="shared" si="4"/>
        <v xml:space="preserve"> </v>
      </c>
      <c r="L113" s="140" t="str">
        <f t="shared" si="5"/>
        <v xml:space="preserve"> </v>
      </c>
      <c r="M113" s="138">
        <f t="shared" si="6"/>
        <v>0</v>
      </c>
      <c r="N113" s="22"/>
    </row>
    <row r="114" spans="1:14" ht="14.15" customHeight="1">
      <c r="A114" s="22"/>
      <c r="B114" s="139"/>
      <c r="C114" s="128" t="s">
        <v>152</v>
      </c>
      <c r="D114" s="141"/>
      <c r="E114" s="142"/>
      <c r="F114" s="131" t="str">
        <f t="shared" si="0"/>
        <v xml:space="preserve"> </v>
      </c>
      <c r="G114" s="132"/>
      <c r="H114" s="133" t="str">
        <f t="shared" si="1"/>
        <v xml:space="preserve"> </v>
      </c>
      <c r="I114" s="134" t="str">
        <f t="shared" si="2"/>
        <v xml:space="preserve"> </v>
      </c>
      <c r="J114" s="135" t="str">
        <f t="shared" si="7"/>
        <v xml:space="preserve"> </v>
      </c>
      <c r="K114" s="136" t="str">
        <f t="shared" si="4"/>
        <v xml:space="preserve"> </v>
      </c>
      <c r="L114" s="140" t="str">
        <f t="shared" si="5"/>
        <v xml:space="preserve"> </v>
      </c>
      <c r="M114" s="138">
        <f t="shared" si="6"/>
        <v>0</v>
      </c>
      <c r="N114" s="22"/>
    </row>
    <row r="115" spans="1:14" ht="14.15" customHeight="1">
      <c r="A115" s="22"/>
      <c r="B115" s="139"/>
      <c r="C115" s="128" t="s">
        <v>153</v>
      </c>
      <c r="D115" s="141"/>
      <c r="E115" s="142"/>
      <c r="F115" s="131" t="str">
        <f t="shared" si="0"/>
        <v xml:space="preserve"> </v>
      </c>
      <c r="G115" s="132"/>
      <c r="H115" s="133" t="str">
        <f t="shared" si="1"/>
        <v xml:space="preserve"> </v>
      </c>
      <c r="I115" s="134" t="str">
        <f t="shared" si="2"/>
        <v xml:space="preserve"> </v>
      </c>
      <c r="J115" s="135" t="str">
        <f t="shared" si="7"/>
        <v xml:space="preserve"> </v>
      </c>
      <c r="K115" s="136" t="str">
        <f t="shared" si="4"/>
        <v xml:space="preserve"> </v>
      </c>
      <c r="L115" s="140" t="str">
        <f t="shared" si="5"/>
        <v xml:space="preserve"> </v>
      </c>
      <c r="M115" s="138">
        <f t="shared" si="6"/>
        <v>0</v>
      </c>
      <c r="N115" s="22"/>
    </row>
    <row r="116" spans="1:14" ht="14.15" customHeight="1">
      <c r="A116" s="22"/>
      <c r="B116" s="139"/>
      <c r="C116" s="128" t="s">
        <v>154</v>
      </c>
      <c r="D116" s="141"/>
      <c r="E116" s="142"/>
      <c r="F116" s="131" t="str">
        <f t="shared" ref="F116:F179" si="8">IF(AND(NOT(ISBLANK(D116)),NOT(ISBLANK(E116)),NOT(ISBLANK(D115)),NOT(ISBLANK(E115))),24-D115-(E115/60)+D116+(E116/60)," ")</f>
        <v xml:space="preserve"> </v>
      </c>
      <c r="G116" s="132"/>
      <c r="H116" s="133" t="str">
        <f t="shared" ref="H116:H179" si="9">IF(AND(NOT(ISBLANK(D116)),NOT(ISBLANK(E116)),G116&gt;0),G116/F116*24," ")</f>
        <v xml:space="preserve"> </v>
      </c>
      <c r="I116" s="134" t="str">
        <f t="shared" ref="I116:I179" si="10">IF(OR(ISBLANK(G116),M116=0,H116&lt;0.8*M116)," ",H116)</f>
        <v xml:space="preserve"> </v>
      </c>
      <c r="J116" s="135" t="str">
        <f t="shared" si="7"/>
        <v xml:space="preserve"> </v>
      </c>
      <c r="K116" s="136" t="str">
        <f t="shared" ref="K116:K179" si="11">IF(J116=" "," ",J116*1.2)</f>
        <v xml:space="preserve"> </v>
      </c>
      <c r="L116" s="140" t="str">
        <f t="shared" ref="L116:L179" si="12">IF(I116&lt;=K116,I116," ")</f>
        <v xml:space="preserve"> </v>
      </c>
      <c r="M116" s="138">
        <f t="shared" ref="M116:M179" si="13">IF(AND(ISBLANK($I$20),ISBLANK($I$23),ISBLANK($I$26),ISBLANK($I$31),ISBLANK($I$38)),0,IF(SUM($I$20*(100-$I$21)/100,$I$23*(100-$I$24)/100,$I$26,$I$31)&gt;0,($I$20*(100-$I$21)/100+$I$23*(100-$I$24)/100+$I$26+$I$31)/366,$I$38/366))</f>
        <v>0</v>
      </c>
      <c r="N116" s="22"/>
    </row>
    <row r="117" spans="1:14" ht="14.15" customHeight="1">
      <c r="A117" s="22"/>
      <c r="B117" s="139"/>
      <c r="C117" s="128" t="s">
        <v>155</v>
      </c>
      <c r="D117" s="141"/>
      <c r="E117" s="142"/>
      <c r="F117" s="131" t="str">
        <f t="shared" si="8"/>
        <v xml:space="preserve"> </v>
      </c>
      <c r="G117" s="132"/>
      <c r="H117" s="133" t="str">
        <f t="shared" si="9"/>
        <v xml:space="preserve"> </v>
      </c>
      <c r="I117" s="134" t="str">
        <f t="shared" si="10"/>
        <v xml:space="preserve"> </v>
      </c>
      <c r="J117" s="135" t="str">
        <f t="shared" si="7"/>
        <v xml:space="preserve"> </v>
      </c>
      <c r="K117" s="136" t="str">
        <f t="shared" si="11"/>
        <v xml:space="preserve"> </v>
      </c>
      <c r="L117" s="140" t="str">
        <f t="shared" si="12"/>
        <v xml:space="preserve"> </v>
      </c>
      <c r="M117" s="138">
        <f t="shared" si="13"/>
        <v>0</v>
      </c>
      <c r="N117" s="22"/>
    </row>
    <row r="118" spans="1:14" ht="14.15" customHeight="1">
      <c r="A118" s="22"/>
      <c r="B118" s="139"/>
      <c r="C118" s="128" t="s">
        <v>156</v>
      </c>
      <c r="D118" s="141"/>
      <c r="E118" s="142"/>
      <c r="F118" s="131" t="str">
        <f t="shared" si="8"/>
        <v xml:space="preserve"> </v>
      </c>
      <c r="G118" s="132"/>
      <c r="H118" s="133" t="str">
        <f t="shared" si="9"/>
        <v xml:space="preserve"> </v>
      </c>
      <c r="I118" s="134" t="str">
        <f t="shared" si="10"/>
        <v xml:space="preserve"> </v>
      </c>
      <c r="J118" s="135" t="str">
        <f t="shared" si="7"/>
        <v xml:space="preserve"> </v>
      </c>
      <c r="K118" s="136" t="str">
        <f t="shared" si="11"/>
        <v xml:space="preserve"> </v>
      </c>
      <c r="L118" s="140" t="str">
        <f t="shared" si="12"/>
        <v xml:space="preserve"> </v>
      </c>
      <c r="M118" s="138">
        <f t="shared" si="13"/>
        <v>0</v>
      </c>
      <c r="N118" s="22"/>
    </row>
    <row r="119" spans="1:14" ht="14.15" customHeight="1">
      <c r="A119" s="22"/>
      <c r="B119" s="139"/>
      <c r="C119" s="128" t="s">
        <v>157</v>
      </c>
      <c r="D119" s="141"/>
      <c r="E119" s="142"/>
      <c r="F119" s="131" t="str">
        <f t="shared" si="8"/>
        <v xml:space="preserve"> </v>
      </c>
      <c r="G119" s="132"/>
      <c r="H119" s="133" t="str">
        <f t="shared" si="9"/>
        <v xml:space="preserve"> </v>
      </c>
      <c r="I119" s="134" t="str">
        <f t="shared" si="10"/>
        <v xml:space="preserve"> </v>
      </c>
      <c r="J119" s="135" t="str">
        <f t="shared" si="7"/>
        <v xml:space="preserve"> </v>
      </c>
      <c r="K119" s="136" t="str">
        <f t="shared" si="11"/>
        <v xml:space="preserve"> </v>
      </c>
      <c r="L119" s="140" t="str">
        <f t="shared" si="12"/>
        <v xml:space="preserve"> </v>
      </c>
      <c r="M119" s="138">
        <f t="shared" si="13"/>
        <v>0</v>
      </c>
      <c r="N119" s="22"/>
    </row>
    <row r="120" spans="1:14" ht="14.15" customHeight="1">
      <c r="A120" s="22"/>
      <c r="B120" s="139"/>
      <c r="C120" s="128" t="s">
        <v>158</v>
      </c>
      <c r="D120" s="141"/>
      <c r="E120" s="142"/>
      <c r="F120" s="131" t="str">
        <f t="shared" si="8"/>
        <v xml:space="preserve"> </v>
      </c>
      <c r="G120" s="132"/>
      <c r="H120" s="133" t="str">
        <f t="shared" si="9"/>
        <v xml:space="preserve"> </v>
      </c>
      <c r="I120" s="134" t="str">
        <f t="shared" si="10"/>
        <v xml:space="preserve"> </v>
      </c>
      <c r="J120" s="135" t="str">
        <f t="shared" si="7"/>
        <v xml:space="preserve"> </v>
      </c>
      <c r="K120" s="136" t="str">
        <f t="shared" si="11"/>
        <v xml:space="preserve"> </v>
      </c>
      <c r="L120" s="140" t="str">
        <f t="shared" si="12"/>
        <v xml:space="preserve"> </v>
      </c>
      <c r="M120" s="138">
        <f t="shared" si="13"/>
        <v>0</v>
      </c>
      <c r="N120" s="22"/>
    </row>
    <row r="121" spans="1:14" ht="14.15" customHeight="1">
      <c r="A121" s="22"/>
      <c r="B121" s="1376" t="str">
        <f>IF(ISBLANK(H7)," ",H7)</f>
        <v xml:space="preserve"> </v>
      </c>
      <c r="C121" s="128" t="s">
        <v>159</v>
      </c>
      <c r="D121" s="141"/>
      <c r="E121" s="142"/>
      <c r="F121" s="131" t="str">
        <f t="shared" si="8"/>
        <v xml:space="preserve"> </v>
      </c>
      <c r="G121" s="132"/>
      <c r="H121" s="133" t="str">
        <f t="shared" si="9"/>
        <v xml:space="preserve"> </v>
      </c>
      <c r="I121" s="134" t="str">
        <f t="shared" si="10"/>
        <v xml:space="preserve"> </v>
      </c>
      <c r="J121" s="135" t="str">
        <f t="shared" si="7"/>
        <v xml:space="preserve"> </v>
      </c>
      <c r="K121" s="136" t="str">
        <f t="shared" si="11"/>
        <v xml:space="preserve"> </v>
      </c>
      <c r="L121" s="140" t="str">
        <f t="shared" si="12"/>
        <v xml:space="preserve"> </v>
      </c>
      <c r="M121" s="138">
        <f t="shared" si="13"/>
        <v>0</v>
      </c>
      <c r="N121" s="22"/>
    </row>
    <row r="122" spans="1:14" ht="14.15" customHeight="1">
      <c r="A122" s="22"/>
      <c r="B122" s="1376"/>
      <c r="C122" s="128" t="s">
        <v>160</v>
      </c>
      <c r="D122" s="141"/>
      <c r="E122" s="142"/>
      <c r="F122" s="131" t="str">
        <f t="shared" si="8"/>
        <v xml:space="preserve"> </v>
      </c>
      <c r="G122" s="132"/>
      <c r="H122" s="133" t="str">
        <f t="shared" si="9"/>
        <v xml:space="preserve"> </v>
      </c>
      <c r="I122" s="134" t="str">
        <f t="shared" si="10"/>
        <v xml:space="preserve"> </v>
      </c>
      <c r="J122" s="135" t="str">
        <f t="shared" si="7"/>
        <v xml:space="preserve"> </v>
      </c>
      <c r="K122" s="136" t="str">
        <f t="shared" si="11"/>
        <v xml:space="preserve"> </v>
      </c>
      <c r="L122" s="140" t="str">
        <f t="shared" si="12"/>
        <v xml:space="preserve"> </v>
      </c>
      <c r="M122" s="138">
        <f t="shared" si="13"/>
        <v>0</v>
      </c>
      <c r="N122" s="22"/>
    </row>
    <row r="123" spans="1:14" ht="14.15" customHeight="1">
      <c r="A123" s="22"/>
      <c r="B123" s="1376"/>
      <c r="C123" s="128" t="s">
        <v>161</v>
      </c>
      <c r="D123" s="141"/>
      <c r="E123" s="142"/>
      <c r="F123" s="131" t="str">
        <f t="shared" si="8"/>
        <v xml:space="preserve"> </v>
      </c>
      <c r="G123" s="132"/>
      <c r="H123" s="133" t="str">
        <f t="shared" si="9"/>
        <v xml:space="preserve"> </v>
      </c>
      <c r="I123" s="134" t="str">
        <f t="shared" si="10"/>
        <v xml:space="preserve"> </v>
      </c>
      <c r="J123" s="135" t="str">
        <f t="shared" si="7"/>
        <v xml:space="preserve"> </v>
      </c>
      <c r="K123" s="136" t="str">
        <f t="shared" si="11"/>
        <v xml:space="preserve"> </v>
      </c>
      <c r="L123" s="140" t="str">
        <f t="shared" si="12"/>
        <v xml:space="preserve"> </v>
      </c>
      <c r="M123" s="138">
        <f t="shared" si="13"/>
        <v>0</v>
      </c>
      <c r="N123" s="22"/>
    </row>
    <row r="124" spans="1:14" ht="14.15" customHeight="1">
      <c r="A124" s="22"/>
      <c r="B124" s="1376"/>
      <c r="C124" s="128" t="s">
        <v>162</v>
      </c>
      <c r="D124" s="141"/>
      <c r="E124" s="142"/>
      <c r="F124" s="131" t="str">
        <f t="shared" si="8"/>
        <v xml:space="preserve"> </v>
      </c>
      <c r="G124" s="132"/>
      <c r="H124" s="133" t="str">
        <f t="shared" si="9"/>
        <v xml:space="preserve"> </v>
      </c>
      <c r="I124" s="134" t="str">
        <f t="shared" si="10"/>
        <v xml:space="preserve"> </v>
      </c>
      <c r="J124" s="135" t="str">
        <f t="shared" si="7"/>
        <v xml:space="preserve"> </v>
      </c>
      <c r="K124" s="136" t="str">
        <f t="shared" si="11"/>
        <v xml:space="preserve"> </v>
      </c>
      <c r="L124" s="140" t="str">
        <f t="shared" si="12"/>
        <v xml:space="preserve"> </v>
      </c>
      <c r="M124" s="138">
        <f t="shared" si="13"/>
        <v>0</v>
      </c>
      <c r="N124" s="22"/>
    </row>
    <row r="125" spans="1:14" ht="14.15" customHeight="1">
      <c r="A125" s="22"/>
      <c r="B125" s="1375" t="s">
        <v>163</v>
      </c>
      <c r="C125" s="128" t="s">
        <v>164</v>
      </c>
      <c r="D125" s="141"/>
      <c r="E125" s="142"/>
      <c r="F125" s="131" t="str">
        <f t="shared" si="8"/>
        <v xml:space="preserve"> </v>
      </c>
      <c r="G125" s="132"/>
      <c r="H125" s="133" t="str">
        <f t="shared" si="9"/>
        <v xml:space="preserve"> </v>
      </c>
      <c r="I125" s="134" t="str">
        <f t="shared" si="10"/>
        <v xml:space="preserve"> </v>
      </c>
      <c r="J125" s="135" t="str">
        <f t="shared" si="7"/>
        <v xml:space="preserve"> </v>
      </c>
      <c r="K125" s="136" t="str">
        <f t="shared" si="11"/>
        <v xml:space="preserve"> </v>
      </c>
      <c r="L125" s="140" t="str">
        <f t="shared" si="12"/>
        <v xml:space="preserve"> </v>
      </c>
      <c r="M125" s="138">
        <f t="shared" si="13"/>
        <v>0</v>
      </c>
      <c r="N125" s="22"/>
    </row>
    <row r="126" spans="1:14" ht="14.15" customHeight="1">
      <c r="A126" s="22"/>
      <c r="B126" s="1375"/>
      <c r="C126" s="128" t="s">
        <v>165</v>
      </c>
      <c r="D126" s="141"/>
      <c r="E126" s="142"/>
      <c r="F126" s="131" t="str">
        <f t="shared" si="8"/>
        <v xml:space="preserve"> </v>
      </c>
      <c r="G126" s="132"/>
      <c r="H126" s="133" t="str">
        <f t="shared" si="9"/>
        <v xml:space="preserve"> </v>
      </c>
      <c r="I126" s="134" t="str">
        <f t="shared" si="10"/>
        <v xml:space="preserve"> </v>
      </c>
      <c r="J126" s="135" t="str">
        <f t="shared" si="7"/>
        <v xml:space="preserve"> </v>
      </c>
      <c r="K126" s="136" t="str">
        <f t="shared" si="11"/>
        <v xml:space="preserve"> </v>
      </c>
      <c r="L126" s="140" t="str">
        <f t="shared" si="12"/>
        <v xml:space="preserve"> </v>
      </c>
      <c r="M126" s="138">
        <f t="shared" si="13"/>
        <v>0</v>
      </c>
      <c r="N126" s="22"/>
    </row>
    <row r="127" spans="1:14" ht="14.15" customHeight="1">
      <c r="A127" s="22"/>
      <c r="B127" s="1375"/>
      <c r="C127" s="128" t="s">
        <v>166</v>
      </c>
      <c r="D127" s="141"/>
      <c r="E127" s="142"/>
      <c r="F127" s="131" t="str">
        <f t="shared" si="8"/>
        <v xml:space="preserve"> </v>
      </c>
      <c r="G127" s="132"/>
      <c r="H127" s="133" t="str">
        <f t="shared" si="9"/>
        <v xml:space="preserve"> </v>
      </c>
      <c r="I127" s="134" t="str">
        <f t="shared" si="10"/>
        <v xml:space="preserve"> </v>
      </c>
      <c r="J127" s="135" t="str">
        <f t="shared" ref="J127:J185" si="14">IF(MIN(I117:I137)=0," ",MIN(I117:I137))</f>
        <v xml:space="preserve"> </v>
      </c>
      <c r="K127" s="136" t="str">
        <f t="shared" si="11"/>
        <v xml:space="preserve"> </v>
      </c>
      <c r="L127" s="140" t="str">
        <f t="shared" si="12"/>
        <v xml:space="preserve"> </v>
      </c>
      <c r="M127" s="138">
        <f t="shared" si="13"/>
        <v>0</v>
      </c>
      <c r="N127" s="22"/>
    </row>
    <row r="128" spans="1:14" ht="14.15" customHeight="1">
      <c r="A128" s="22"/>
      <c r="B128" s="1375"/>
      <c r="C128" s="128" t="s">
        <v>167</v>
      </c>
      <c r="D128" s="141"/>
      <c r="E128" s="142"/>
      <c r="F128" s="131" t="str">
        <f t="shared" si="8"/>
        <v xml:space="preserve"> </v>
      </c>
      <c r="G128" s="132"/>
      <c r="H128" s="133" t="str">
        <f t="shared" si="9"/>
        <v xml:space="preserve"> </v>
      </c>
      <c r="I128" s="134" t="str">
        <f t="shared" si="10"/>
        <v xml:space="preserve"> </v>
      </c>
      <c r="J128" s="135" t="str">
        <f t="shared" si="14"/>
        <v xml:space="preserve"> </v>
      </c>
      <c r="K128" s="136" t="str">
        <f t="shared" si="11"/>
        <v xml:space="preserve"> </v>
      </c>
      <c r="L128" s="140" t="str">
        <f t="shared" si="12"/>
        <v xml:space="preserve"> </v>
      </c>
      <c r="M128" s="138">
        <f t="shared" si="13"/>
        <v>0</v>
      </c>
      <c r="N128" s="22"/>
    </row>
    <row r="129" spans="1:14" ht="14.15" customHeight="1">
      <c r="A129" s="22"/>
      <c r="B129" s="1375"/>
      <c r="C129" s="128" t="s">
        <v>168</v>
      </c>
      <c r="D129" s="141"/>
      <c r="E129" s="130"/>
      <c r="F129" s="131" t="str">
        <f t="shared" si="8"/>
        <v xml:space="preserve"> </v>
      </c>
      <c r="G129" s="132"/>
      <c r="H129" s="133" t="str">
        <f t="shared" si="9"/>
        <v xml:space="preserve"> </v>
      </c>
      <c r="I129" s="134" t="str">
        <f t="shared" si="10"/>
        <v xml:space="preserve"> </v>
      </c>
      <c r="J129" s="135" t="str">
        <f t="shared" si="14"/>
        <v xml:space="preserve"> </v>
      </c>
      <c r="K129" s="136" t="str">
        <f t="shared" si="11"/>
        <v xml:space="preserve"> </v>
      </c>
      <c r="L129" s="140" t="str">
        <f t="shared" si="12"/>
        <v xml:space="preserve"> </v>
      </c>
      <c r="M129" s="138">
        <f t="shared" si="13"/>
        <v>0</v>
      </c>
      <c r="N129" s="22"/>
    </row>
    <row r="130" spans="1:14" ht="14.15" customHeight="1">
      <c r="A130" s="22"/>
      <c r="B130" s="139"/>
      <c r="C130" s="128" t="s">
        <v>169</v>
      </c>
      <c r="D130" s="129"/>
      <c r="E130" s="130"/>
      <c r="F130" s="131" t="str">
        <f t="shared" si="8"/>
        <v xml:space="preserve"> </v>
      </c>
      <c r="G130" s="132"/>
      <c r="H130" s="133" t="str">
        <f t="shared" si="9"/>
        <v xml:space="preserve"> </v>
      </c>
      <c r="I130" s="134" t="str">
        <f t="shared" si="10"/>
        <v xml:space="preserve"> </v>
      </c>
      <c r="J130" s="135" t="str">
        <f t="shared" si="14"/>
        <v xml:space="preserve"> </v>
      </c>
      <c r="K130" s="136" t="str">
        <f t="shared" si="11"/>
        <v xml:space="preserve"> </v>
      </c>
      <c r="L130" s="140" t="str">
        <f t="shared" si="12"/>
        <v xml:space="preserve"> </v>
      </c>
      <c r="M130" s="138">
        <f t="shared" si="13"/>
        <v>0</v>
      </c>
      <c r="N130" s="22"/>
    </row>
    <row r="131" spans="1:14" ht="14.15" customHeight="1">
      <c r="A131" s="22"/>
      <c r="B131" s="139"/>
      <c r="C131" s="128" t="s">
        <v>170</v>
      </c>
      <c r="D131" s="129"/>
      <c r="E131" s="130"/>
      <c r="F131" s="131" t="str">
        <f t="shared" si="8"/>
        <v xml:space="preserve"> </v>
      </c>
      <c r="G131" s="132"/>
      <c r="H131" s="133" t="str">
        <f t="shared" si="9"/>
        <v xml:space="preserve"> </v>
      </c>
      <c r="I131" s="134" t="str">
        <f t="shared" si="10"/>
        <v xml:space="preserve"> </v>
      </c>
      <c r="J131" s="135" t="str">
        <f t="shared" si="14"/>
        <v xml:space="preserve"> </v>
      </c>
      <c r="K131" s="136" t="str">
        <f t="shared" si="11"/>
        <v xml:space="preserve"> </v>
      </c>
      <c r="L131" s="140" t="str">
        <f t="shared" si="12"/>
        <v xml:space="preserve"> </v>
      </c>
      <c r="M131" s="138">
        <f t="shared" si="13"/>
        <v>0</v>
      </c>
      <c r="N131" s="22"/>
    </row>
    <row r="132" spans="1:14" ht="14.15" customHeight="1">
      <c r="A132" s="22"/>
      <c r="B132" s="139"/>
      <c r="C132" s="128" t="s">
        <v>171</v>
      </c>
      <c r="D132" s="141"/>
      <c r="E132" s="142"/>
      <c r="F132" s="131" t="str">
        <f t="shared" si="8"/>
        <v xml:space="preserve"> </v>
      </c>
      <c r="G132" s="132"/>
      <c r="H132" s="133" t="str">
        <f t="shared" si="9"/>
        <v xml:space="preserve"> </v>
      </c>
      <c r="I132" s="134" t="str">
        <f t="shared" si="10"/>
        <v xml:space="preserve"> </v>
      </c>
      <c r="J132" s="135" t="str">
        <f t="shared" si="14"/>
        <v xml:space="preserve"> </v>
      </c>
      <c r="K132" s="136" t="str">
        <f t="shared" si="11"/>
        <v xml:space="preserve"> </v>
      </c>
      <c r="L132" s="140" t="str">
        <f t="shared" si="12"/>
        <v xml:space="preserve"> </v>
      </c>
      <c r="M132" s="138">
        <f t="shared" si="13"/>
        <v>0</v>
      </c>
      <c r="N132" s="22"/>
    </row>
    <row r="133" spans="1:14" ht="14.15" customHeight="1">
      <c r="A133" s="22"/>
      <c r="B133" s="139"/>
      <c r="C133" s="128" t="s">
        <v>172</v>
      </c>
      <c r="D133" s="141"/>
      <c r="E133" s="142"/>
      <c r="F133" s="131" t="str">
        <f t="shared" si="8"/>
        <v xml:space="preserve"> </v>
      </c>
      <c r="G133" s="132"/>
      <c r="H133" s="133" t="str">
        <f t="shared" si="9"/>
        <v xml:space="preserve"> </v>
      </c>
      <c r="I133" s="134" t="str">
        <f t="shared" si="10"/>
        <v xml:space="preserve"> </v>
      </c>
      <c r="J133" s="135" t="str">
        <f t="shared" si="14"/>
        <v xml:space="preserve"> </v>
      </c>
      <c r="K133" s="136" t="str">
        <f t="shared" si="11"/>
        <v xml:space="preserve"> </v>
      </c>
      <c r="L133" s="140" t="str">
        <f t="shared" si="12"/>
        <v xml:space="preserve"> </v>
      </c>
      <c r="M133" s="138">
        <f t="shared" si="13"/>
        <v>0</v>
      </c>
      <c r="N133" s="22"/>
    </row>
    <row r="134" spans="1:14" ht="14.15" customHeight="1">
      <c r="A134" s="22"/>
      <c r="B134" s="139"/>
      <c r="C134" s="128" t="s">
        <v>173</v>
      </c>
      <c r="D134" s="141"/>
      <c r="E134" s="142"/>
      <c r="F134" s="131" t="str">
        <f t="shared" si="8"/>
        <v xml:space="preserve"> </v>
      </c>
      <c r="G134" s="132"/>
      <c r="H134" s="133" t="str">
        <f t="shared" si="9"/>
        <v xml:space="preserve"> </v>
      </c>
      <c r="I134" s="134" t="str">
        <f t="shared" si="10"/>
        <v xml:space="preserve"> </v>
      </c>
      <c r="J134" s="135" t="str">
        <f t="shared" si="14"/>
        <v xml:space="preserve"> </v>
      </c>
      <c r="K134" s="136" t="str">
        <f t="shared" si="11"/>
        <v xml:space="preserve"> </v>
      </c>
      <c r="L134" s="140" t="str">
        <f t="shared" si="12"/>
        <v xml:space="preserve"> </v>
      </c>
      <c r="M134" s="138">
        <f t="shared" si="13"/>
        <v>0</v>
      </c>
      <c r="N134" s="22"/>
    </row>
    <row r="135" spans="1:14" ht="14.15" customHeight="1">
      <c r="A135" s="22"/>
      <c r="B135" s="139"/>
      <c r="C135" s="128" t="s">
        <v>174</v>
      </c>
      <c r="D135" s="141"/>
      <c r="E135" s="142"/>
      <c r="F135" s="131" t="str">
        <f t="shared" si="8"/>
        <v xml:space="preserve"> </v>
      </c>
      <c r="G135" s="132"/>
      <c r="H135" s="133" t="str">
        <f t="shared" si="9"/>
        <v xml:space="preserve"> </v>
      </c>
      <c r="I135" s="134" t="str">
        <f t="shared" si="10"/>
        <v xml:space="preserve"> </v>
      </c>
      <c r="J135" s="135" t="str">
        <f t="shared" si="14"/>
        <v xml:space="preserve"> </v>
      </c>
      <c r="K135" s="136" t="str">
        <f t="shared" si="11"/>
        <v xml:space="preserve"> </v>
      </c>
      <c r="L135" s="140" t="str">
        <f t="shared" si="12"/>
        <v xml:space="preserve"> </v>
      </c>
      <c r="M135" s="138">
        <f t="shared" si="13"/>
        <v>0</v>
      </c>
      <c r="N135" s="22"/>
    </row>
    <row r="136" spans="1:14" ht="14.15" customHeight="1">
      <c r="A136" s="22"/>
      <c r="B136" s="139"/>
      <c r="C136" s="128" t="s">
        <v>175</v>
      </c>
      <c r="D136" s="141"/>
      <c r="E136" s="142"/>
      <c r="F136" s="131" t="str">
        <f t="shared" si="8"/>
        <v xml:space="preserve"> </v>
      </c>
      <c r="G136" s="132"/>
      <c r="H136" s="133" t="str">
        <f t="shared" si="9"/>
        <v xml:space="preserve"> </v>
      </c>
      <c r="I136" s="134" t="str">
        <f t="shared" si="10"/>
        <v xml:space="preserve"> </v>
      </c>
      <c r="J136" s="135" t="str">
        <f t="shared" si="14"/>
        <v xml:space="preserve"> </v>
      </c>
      <c r="K136" s="136" t="str">
        <f t="shared" si="11"/>
        <v xml:space="preserve"> </v>
      </c>
      <c r="L136" s="140" t="str">
        <f t="shared" si="12"/>
        <v xml:space="preserve"> </v>
      </c>
      <c r="M136" s="138">
        <f t="shared" si="13"/>
        <v>0</v>
      </c>
      <c r="N136" s="22"/>
    </row>
    <row r="137" spans="1:14" ht="14.15" customHeight="1">
      <c r="A137" s="22"/>
      <c r="B137" s="139"/>
      <c r="C137" s="128" t="s">
        <v>176</v>
      </c>
      <c r="D137" s="141"/>
      <c r="E137" s="142"/>
      <c r="F137" s="131" t="str">
        <f t="shared" si="8"/>
        <v xml:space="preserve"> </v>
      </c>
      <c r="G137" s="132"/>
      <c r="H137" s="133" t="str">
        <f t="shared" si="9"/>
        <v xml:space="preserve"> </v>
      </c>
      <c r="I137" s="134" t="str">
        <f t="shared" si="10"/>
        <v xml:space="preserve"> </v>
      </c>
      <c r="J137" s="135" t="str">
        <f t="shared" si="14"/>
        <v xml:space="preserve"> </v>
      </c>
      <c r="K137" s="136" t="str">
        <f t="shared" si="11"/>
        <v xml:space="preserve"> </v>
      </c>
      <c r="L137" s="140" t="str">
        <f t="shared" si="12"/>
        <v xml:space="preserve"> </v>
      </c>
      <c r="M137" s="138">
        <f t="shared" si="13"/>
        <v>0</v>
      </c>
      <c r="N137" s="22"/>
    </row>
    <row r="138" spans="1:14" ht="14.15" customHeight="1">
      <c r="A138" s="22"/>
      <c r="B138" s="139"/>
      <c r="C138" s="128" t="s">
        <v>177</v>
      </c>
      <c r="D138" s="141"/>
      <c r="E138" s="142"/>
      <c r="F138" s="131" t="str">
        <f t="shared" si="8"/>
        <v xml:space="preserve"> </v>
      </c>
      <c r="G138" s="132"/>
      <c r="H138" s="133" t="str">
        <f t="shared" si="9"/>
        <v xml:space="preserve"> </v>
      </c>
      <c r="I138" s="134" t="str">
        <f t="shared" si="10"/>
        <v xml:space="preserve"> </v>
      </c>
      <c r="J138" s="135" t="str">
        <f t="shared" si="14"/>
        <v xml:space="preserve"> </v>
      </c>
      <c r="K138" s="136" t="str">
        <f t="shared" si="11"/>
        <v xml:space="preserve"> </v>
      </c>
      <c r="L138" s="140" t="str">
        <f t="shared" si="12"/>
        <v xml:space="preserve"> </v>
      </c>
      <c r="M138" s="138">
        <f t="shared" si="13"/>
        <v>0</v>
      </c>
      <c r="N138" s="22"/>
    </row>
    <row r="139" spans="1:14" ht="14.15" customHeight="1">
      <c r="A139" s="22"/>
      <c r="B139" s="139"/>
      <c r="C139" s="128" t="s">
        <v>178</v>
      </c>
      <c r="D139" s="141"/>
      <c r="E139" s="142"/>
      <c r="F139" s="131" t="str">
        <f t="shared" si="8"/>
        <v xml:space="preserve"> </v>
      </c>
      <c r="G139" s="132"/>
      <c r="H139" s="133" t="str">
        <f t="shared" si="9"/>
        <v xml:space="preserve"> </v>
      </c>
      <c r="I139" s="134" t="str">
        <f t="shared" si="10"/>
        <v xml:space="preserve"> </v>
      </c>
      <c r="J139" s="135" t="str">
        <f t="shared" si="14"/>
        <v xml:space="preserve"> </v>
      </c>
      <c r="K139" s="136" t="str">
        <f t="shared" si="11"/>
        <v xml:space="preserve"> </v>
      </c>
      <c r="L139" s="140" t="str">
        <f t="shared" si="12"/>
        <v xml:space="preserve"> </v>
      </c>
      <c r="M139" s="138">
        <f t="shared" si="13"/>
        <v>0</v>
      </c>
      <c r="N139" s="22"/>
    </row>
    <row r="140" spans="1:14" ht="14.15" customHeight="1">
      <c r="A140" s="22"/>
      <c r="B140" s="139"/>
      <c r="C140" s="128" t="s">
        <v>179</v>
      </c>
      <c r="D140" s="141"/>
      <c r="E140" s="142"/>
      <c r="F140" s="131" t="str">
        <f t="shared" si="8"/>
        <v xml:space="preserve"> </v>
      </c>
      <c r="G140" s="132"/>
      <c r="H140" s="133" t="str">
        <f t="shared" si="9"/>
        <v xml:space="preserve"> </v>
      </c>
      <c r="I140" s="134" t="str">
        <f t="shared" si="10"/>
        <v xml:space="preserve"> </v>
      </c>
      <c r="J140" s="135" t="str">
        <f t="shared" si="14"/>
        <v xml:space="preserve"> </v>
      </c>
      <c r="K140" s="136" t="str">
        <f t="shared" si="11"/>
        <v xml:space="preserve"> </v>
      </c>
      <c r="L140" s="140" t="str">
        <f t="shared" si="12"/>
        <v xml:space="preserve"> </v>
      </c>
      <c r="M140" s="138">
        <f t="shared" si="13"/>
        <v>0</v>
      </c>
      <c r="N140" s="22"/>
    </row>
    <row r="141" spans="1:14" ht="14.15" customHeight="1">
      <c r="A141" s="22"/>
      <c r="B141" s="139"/>
      <c r="C141" s="128" t="s">
        <v>180</v>
      </c>
      <c r="D141" s="141"/>
      <c r="E141" s="142"/>
      <c r="F141" s="131" t="str">
        <f t="shared" si="8"/>
        <v xml:space="preserve"> </v>
      </c>
      <c r="G141" s="132"/>
      <c r="H141" s="133" t="str">
        <f t="shared" si="9"/>
        <v xml:space="preserve"> </v>
      </c>
      <c r="I141" s="134" t="str">
        <f t="shared" si="10"/>
        <v xml:space="preserve"> </v>
      </c>
      <c r="J141" s="135" t="str">
        <f t="shared" si="14"/>
        <v xml:space="preserve"> </v>
      </c>
      <c r="K141" s="136" t="str">
        <f t="shared" si="11"/>
        <v xml:space="preserve"> </v>
      </c>
      <c r="L141" s="140" t="str">
        <f t="shared" si="12"/>
        <v xml:space="preserve"> </v>
      </c>
      <c r="M141" s="138">
        <f t="shared" si="13"/>
        <v>0</v>
      </c>
      <c r="N141" s="22"/>
    </row>
    <row r="142" spans="1:14" ht="14.15" customHeight="1">
      <c r="A142" s="22"/>
      <c r="B142" s="143"/>
      <c r="C142" s="128" t="s">
        <v>181</v>
      </c>
      <c r="D142" s="141"/>
      <c r="E142" s="142"/>
      <c r="F142" s="131" t="str">
        <f t="shared" si="8"/>
        <v xml:space="preserve"> </v>
      </c>
      <c r="G142" s="132"/>
      <c r="H142" s="133" t="str">
        <f t="shared" si="9"/>
        <v xml:space="preserve"> </v>
      </c>
      <c r="I142" s="134" t="str">
        <f t="shared" si="10"/>
        <v xml:space="preserve"> </v>
      </c>
      <c r="J142" s="135" t="str">
        <f t="shared" si="14"/>
        <v xml:space="preserve"> </v>
      </c>
      <c r="K142" s="136" t="str">
        <f t="shared" si="11"/>
        <v xml:space="preserve"> </v>
      </c>
      <c r="L142" s="140" t="str">
        <f t="shared" si="12"/>
        <v xml:space="preserve"> </v>
      </c>
      <c r="M142" s="138">
        <f t="shared" si="13"/>
        <v>0</v>
      </c>
      <c r="N142" s="22"/>
    </row>
    <row r="143" spans="1:14" ht="14.15" customHeight="1">
      <c r="A143" s="22"/>
      <c r="B143" s="144"/>
      <c r="C143" s="128" t="s">
        <v>182</v>
      </c>
      <c r="D143" s="141"/>
      <c r="E143" s="142"/>
      <c r="F143" s="131" t="str">
        <f t="shared" si="8"/>
        <v xml:space="preserve"> </v>
      </c>
      <c r="G143" s="132"/>
      <c r="H143" s="133" t="str">
        <f t="shared" si="9"/>
        <v xml:space="preserve"> </v>
      </c>
      <c r="I143" s="134" t="str">
        <f t="shared" si="10"/>
        <v xml:space="preserve"> </v>
      </c>
      <c r="J143" s="135" t="str">
        <f t="shared" si="14"/>
        <v xml:space="preserve"> </v>
      </c>
      <c r="K143" s="136" t="str">
        <f t="shared" si="11"/>
        <v xml:space="preserve"> </v>
      </c>
      <c r="L143" s="140" t="str">
        <f t="shared" si="12"/>
        <v xml:space="preserve"> </v>
      </c>
      <c r="M143" s="138">
        <f t="shared" si="13"/>
        <v>0</v>
      </c>
      <c r="N143" s="22"/>
    </row>
    <row r="144" spans="1:14" ht="14.15" customHeight="1">
      <c r="A144" s="22"/>
      <c r="B144" s="145"/>
      <c r="C144" s="128" t="s">
        <v>183</v>
      </c>
      <c r="D144" s="141"/>
      <c r="E144" s="142"/>
      <c r="F144" s="131" t="str">
        <f t="shared" si="8"/>
        <v xml:space="preserve"> </v>
      </c>
      <c r="G144" s="132"/>
      <c r="H144" s="133" t="str">
        <f t="shared" si="9"/>
        <v xml:space="preserve"> </v>
      </c>
      <c r="I144" s="134" t="str">
        <f t="shared" si="10"/>
        <v xml:space="preserve"> </v>
      </c>
      <c r="J144" s="135" t="str">
        <f t="shared" si="14"/>
        <v xml:space="preserve"> </v>
      </c>
      <c r="K144" s="136" t="str">
        <f t="shared" si="11"/>
        <v xml:space="preserve"> </v>
      </c>
      <c r="L144" s="140" t="str">
        <f t="shared" si="12"/>
        <v xml:space="preserve"> </v>
      </c>
      <c r="M144" s="138">
        <f t="shared" si="13"/>
        <v>0</v>
      </c>
      <c r="N144" s="22"/>
    </row>
    <row r="145" spans="1:14" ht="14.15" customHeight="1">
      <c r="A145" s="22"/>
      <c r="B145" s="145"/>
      <c r="C145" s="128" t="s">
        <v>184</v>
      </c>
      <c r="D145" s="141"/>
      <c r="E145" s="142"/>
      <c r="F145" s="131" t="str">
        <f t="shared" si="8"/>
        <v xml:space="preserve"> </v>
      </c>
      <c r="G145" s="132"/>
      <c r="H145" s="133" t="str">
        <f t="shared" si="9"/>
        <v xml:space="preserve"> </v>
      </c>
      <c r="I145" s="134" t="str">
        <f t="shared" si="10"/>
        <v xml:space="preserve"> </v>
      </c>
      <c r="J145" s="135" t="str">
        <f t="shared" si="14"/>
        <v xml:space="preserve"> </v>
      </c>
      <c r="K145" s="136" t="str">
        <f t="shared" si="11"/>
        <v xml:space="preserve"> </v>
      </c>
      <c r="L145" s="140" t="str">
        <f t="shared" si="12"/>
        <v xml:space="preserve"> </v>
      </c>
      <c r="M145" s="138">
        <f t="shared" si="13"/>
        <v>0</v>
      </c>
      <c r="N145" s="22"/>
    </row>
    <row r="146" spans="1:14" ht="14.15" customHeight="1">
      <c r="A146" s="22"/>
      <c r="B146" s="145"/>
      <c r="C146" s="128" t="s">
        <v>185</v>
      </c>
      <c r="D146" s="141"/>
      <c r="E146" s="142"/>
      <c r="F146" s="131" t="str">
        <f t="shared" si="8"/>
        <v xml:space="preserve"> </v>
      </c>
      <c r="G146" s="132"/>
      <c r="H146" s="133" t="str">
        <f t="shared" si="9"/>
        <v xml:space="preserve"> </v>
      </c>
      <c r="I146" s="134" t="str">
        <f t="shared" si="10"/>
        <v xml:space="preserve"> </v>
      </c>
      <c r="J146" s="135" t="str">
        <f t="shared" si="14"/>
        <v xml:space="preserve"> </v>
      </c>
      <c r="K146" s="136" t="str">
        <f t="shared" si="11"/>
        <v xml:space="preserve"> </v>
      </c>
      <c r="L146" s="140" t="str">
        <f t="shared" si="12"/>
        <v xml:space="preserve"> </v>
      </c>
      <c r="M146" s="138">
        <f t="shared" si="13"/>
        <v>0</v>
      </c>
      <c r="N146" s="22"/>
    </row>
    <row r="147" spans="1:14" ht="14.15" customHeight="1">
      <c r="A147" s="22"/>
      <c r="B147" s="145"/>
      <c r="C147" s="128" t="s">
        <v>186</v>
      </c>
      <c r="D147" s="141"/>
      <c r="E147" s="142"/>
      <c r="F147" s="131" t="str">
        <f t="shared" si="8"/>
        <v xml:space="preserve"> </v>
      </c>
      <c r="G147" s="132"/>
      <c r="H147" s="133" t="str">
        <f t="shared" si="9"/>
        <v xml:space="preserve"> </v>
      </c>
      <c r="I147" s="134" t="str">
        <f t="shared" si="10"/>
        <v xml:space="preserve"> </v>
      </c>
      <c r="J147" s="135" t="str">
        <f t="shared" si="14"/>
        <v xml:space="preserve"> </v>
      </c>
      <c r="K147" s="136" t="str">
        <f t="shared" si="11"/>
        <v xml:space="preserve"> </v>
      </c>
      <c r="L147" s="140" t="str">
        <f t="shared" si="12"/>
        <v xml:space="preserve"> </v>
      </c>
      <c r="M147" s="138">
        <f t="shared" si="13"/>
        <v>0</v>
      </c>
      <c r="N147" s="22"/>
    </row>
    <row r="148" spans="1:14" ht="14.15" customHeight="1">
      <c r="A148" s="22"/>
      <c r="B148" s="145"/>
      <c r="C148" s="128" t="s">
        <v>187</v>
      </c>
      <c r="D148" s="141"/>
      <c r="E148" s="142"/>
      <c r="F148" s="131" t="str">
        <f t="shared" si="8"/>
        <v xml:space="preserve"> </v>
      </c>
      <c r="G148" s="132"/>
      <c r="H148" s="133" t="str">
        <f t="shared" si="9"/>
        <v xml:space="preserve"> </v>
      </c>
      <c r="I148" s="134" t="str">
        <f t="shared" si="10"/>
        <v xml:space="preserve"> </v>
      </c>
      <c r="J148" s="135" t="str">
        <f t="shared" si="14"/>
        <v xml:space="preserve"> </v>
      </c>
      <c r="K148" s="136" t="str">
        <f t="shared" si="11"/>
        <v xml:space="preserve"> </v>
      </c>
      <c r="L148" s="140" t="str">
        <f t="shared" si="12"/>
        <v xml:space="preserve"> </v>
      </c>
      <c r="M148" s="138">
        <f t="shared" si="13"/>
        <v>0</v>
      </c>
      <c r="N148" s="22"/>
    </row>
    <row r="149" spans="1:14" ht="14.15" customHeight="1">
      <c r="A149" s="22"/>
      <c r="B149" s="145"/>
      <c r="C149" s="128" t="s">
        <v>188</v>
      </c>
      <c r="D149" s="141"/>
      <c r="E149" s="142"/>
      <c r="F149" s="131" t="str">
        <f t="shared" si="8"/>
        <v xml:space="preserve"> </v>
      </c>
      <c r="G149" s="132"/>
      <c r="H149" s="133" t="str">
        <f t="shared" si="9"/>
        <v xml:space="preserve"> </v>
      </c>
      <c r="I149" s="134" t="str">
        <f t="shared" si="10"/>
        <v xml:space="preserve"> </v>
      </c>
      <c r="J149" s="135" t="str">
        <f t="shared" si="14"/>
        <v xml:space="preserve"> </v>
      </c>
      <c r="K149" s="136" t="str">
        <f t="shared" si="11"/>
        <v xml:space="preserve"> </v>
      </c>
      <c r="L149" s="140" t="str">
        <f t="shared" si="12"/>
        <v xml:space="preserve"> </v>
      </c>
      <c r="M149" s="138">
        <f t="shared" si="13"/>
        <v>0</v>
      </c>
      <c r="N149" s="22"/>
    </row>
    <row r="150" spans="1:14" ht="14.15" customHeight="1">
      <c r="A150" s="22"/>
      <c r="B150" s="145"/>
      <c r="C150" s="128" t="s">
        <v>189</v>
      </c>
      <c r="D150" s="141"/>
      <c r="E150" s="142"/>
      <c r="F150" s="131" t="str">
        <f t="shared" si="8"/>
        <v xml:space="preserve"> </v>
      </c>
      <c r="G150" s="132"/>
      <c r="H150" s="133" t="str">
        <f t="shared" si="9"/>
        <v xml:space="preserve"> </v>
      </c>
      <c r="I150" s="134" t="str">
        <f t="shared" si="10"/>
        <v xml:space="preserve"> </v>
      </c>
      <c r="J150" s="135" t="str">
        <f t="shared" si="14"/>
        <v xml:space="preserve"> </v>
      </c>
      <c r="K150" s="136" t="str">
        <f t="shared" si="11"/>
        <v xml:space="preserve"> </v>
      </c>
      <c r="L150" s="140" t="str">
        <f t="shared" si="12"/>
        <v xml:space="preserve"> </v>
      </c>
      <c r="M150" s="138">
        <f t="shared" si="13"/>
        <v>0</v>
      </c>
      <c r="N150" s="22"/>
    </row>
    <row r="151" spans="1:14" ht="14.15" customHeight="1">
      <c r="A151" s="22"/>
      <c r="B151" s="145"/>
      <c r="C151" s="128" t="s">
        <v>190</v>
      </c>
      <c r="D151" s="141"/>
      <c r="E151" s="142"/>
      <c r="F151" s="131" t="str">
        <f t="shared" si="8"/>
        <v xml:space="preserve"> </v>
      </c>
      <c r="G151" s="132"/>
      <c r="H151" s="133" t="str">
        <f t="shared" si="9"/>
        <v xml:space="preserve"> </v>
      </c>
      <c r="I151" s="134" t="str">
        <f t="shared" si="10"/>
        <v xml:space="preserve"> </v>
      </c>
      <c r="J151" s="135" t="str">
        <f t="shared" si="14"/>
        <v xml:space="preserve"> </v>
      </c>
      <c r="K151" s="136" t="str">
        <f t="shared" si="11"/>
        <v xml:space="preserve"> </v>
      </c>
      <c r="L151" s="140" t="str">
        <f t="shared" si="12"/>
        <v xml:space="preserve"> </v>
      </c>
      <c r="M151" s="138">
        <f t="shared" si="13"/>
        <v>0</v>
      </c>
      <c r="N151" s="22"/>
    </row>
    <row r="152" spans="1:14" ht="14.15" customHeight="1">
      <c r="A152" s="22"/>
      <c r="B152" s="1376" t="str">
        <f>IF(ISBLANK(H7)," ",H7)</f>
        <v xml:space="preserve"> </v>
      </c>
      <c r="C152" s="128" t="s">
        <v>191</v>
      </c>
      <c r="D152" s="141"/>
      <c r="E152" s="142"/>
      <c r="F152" s="131" t="str">
        <f t="shared" si="8"/>
        <v xml:space="preserve"> </v>
      </c>
      <c r="G152" s="132"/>
      <c r="H152" s="133" t="str">
        <f t="shared" si="9"/>
        <v xml:space="preserve"> </v>
      </c>
      <c r="I152" s="134" t="str">
        <f t="shared" si="10"/>
        <v xml:space="preserve"> </v>
      </c>
      <c r="J152" s="135" t="str">
        <f t="shared" si="14"/>
        <v xml:space="preserve"> </v>
      </c>
      <c r="K152" s="136" t="str">
        <f t="shared" si="11"/>
        <v xml:space="preserve"> </v>
      </c>
      <c r="L152" s="140" t="str">
        <f t="shared" si="12"/>
        <v xml:space="preserve"> </v>
      </c>
      <c r="M152" s="138">
        <f t="shared" si="13"/>
        <v>0</v>
      </c>
      <c r="N152" s="22"/>
    </row>
    <row r="153" spans="1:14" ht="14.15" customHeight="1">
      <c r="A153" s="22"/>
      <c r="B153" s="1376"/>
      <c r="C153" s="128" t="s">
        <v>192</v>
      </c>
      <c r="D153" s="141"/>
      <c r="E153" s="142"/>
      <c r="F153" s="131" t="str">
        <f t="shared" si="8"/>
        <v xml:space="preserve"> </v>
      </c>
      <c r="G153" s="132"/>
      <c r="H153" s="133" t="str">
        <f t="shared" si="9"/>
        <v xml:space="preserve"> </v>
      </c>
      <c r="I153" s="134" t="str">
        <f t="shared" si="10"/>
        <v xml:space="preserve"> </v>
      </c>
      <c r="J153" s="135" t="str">
        <f t="shared" si="14"/>
        <v xml:space="preserve"> </v>
      </c>
      <c r="K153" s="136" t="str">
        <f t="shared" si="11"/>
        <v xml:space="preserve"> </v>
      </c>
      <c r="L153" s="140" t="str">
        <f t="shared" si="12"/>
        <v xml:space="preserve"> </v>
      </c>
      <c r="M153" s="138">
        <f t="shared" si="13"/>
        <v>0</v>
      </c>
      <c r="N153" s="22"/>
    </row>
    <row r="154" spans="1:14" ht="14.15" customHeight="1">
      <c r="A154" s="22"/>
      <c r="B154" s="1376"/>
      <c r="C154" s="128" t="s">
        <v>193</v>
      </c>
      <c r="D154" s="141"/>
      <c r="E154" s="142"/>
      <c r="F154" s="131" t="str">
        <f t="shared" si="8"/>
        <v xml:space="preserve"> </v>
      </c>
      <c r="G154" s="132"/>
      <c r="H154" s="133" t="str">
        <f t="shared" si="9"/>
        <v xml:space="preserve"> </v>
      </c>
      <c r="I154" s="134" t="str">
        <f t="shared" si="10"/>
        <v xml:space="preserve"> </v>
      </c>
      <c r="J154" s="135" t="str">
        <f t="shared" si="14"/>
        <v xml:space="preserve"> </v>
      </c>
      <c r="K154" s="136" t="str">
        <f t="shared" si="11"/>
        <v xml:space="preserve"> </v>
      </c>
      <c r="L154" s="140" t="str">
        <f t="shared" si="12"/>
        <v xml:space="preserve"> </v>
      </c>
      <c r="M154" s="138">
        <f t="shared" si="13"/>
        <v>0</v>
      </c>
      <c r="N154" s="22"/>
    </row>
    <row r="155" spans="1:14" ht="14.15" customHeight="1">
      <c r="A155" s="22"/>
      <c r="B155" s="1376"/>
      <c r="C155" s="128" t="s">
        <v>194</v>
      </c>
      <c r="D155" s="141"/>
      <c r="E155" s="142"/>
      <c r="F155" s="131" t="str">
        <f t="shared" si="8"/>
        <v xml:space="preserve"> </v>
      </c>
      <c r="G155" s="132"/>
      <c r="H155" s="133" t="str">
        <f t="shared" si="9"/>
        <v xml:space="preserve"> </v>
      </c>
      <c r="I155" s="134" t="str">
        <f t="shared" si="10"/>
        <v xml:space="preserve"> </v>
      </c>
      <c r="J155" s="135" t="str">
        <f t="shared" si="14"/>
        <v xml:space="preserve"> </v>
      </c>
      <c r="K155" s="136" t="str">
        <f t="shared" si="11"/>
        <v xml:space="preserve"> </v>
      </c>
      <c r="L155" s="140" t="str">
        <f t="shared" si="12"/>
        <v xml:space="preserve"> </v>
      </c>
      <c r="M155" s="138">
        <f t="shared" si="13"/>
        <v>0</v>
      </c>
      <c r="N155" s="22"/>
    </row>
    <row r="156" spans="1:14" ht="14.15" customHeight="1">
      <c r="A156" s="22"/>
      <c r="B156" s="1375" t="s">
        <v>195</v>
      </c>
      <c r="C156" s="128" t="s">
        <v>196</v>
      </c>
      <c r="D156" s="141"/>
      <c r="E156" s="142"/>
      <c r="F156" s="131" t="str">
        <f t="shared" si="8"/>
        <v xml:space="preserve"> </v>
      </c>
      <c r="G156" s="132"/>
      <c r="H156" s="133" t="str">
        <f t="shared" si="9"/>
        <v xml:space="preserve"> </v>
      </c>
      <c r="I156" s="134" t="str">
        <f t="shared" si="10"/>
        <v xml:space="preserve"> </v>
      </c>
      <c r="J156" s="135" t="str">
        <f t="shared" si="14"/>
        <v xml:space="preserve"> </v>
      </c>
      <c r="K156" s="136" t="str">
        <f t="shared" si="11"/>
        <v xml:space="preserve"> </v>
      </c>
      <c r="L156" s="140" t="str">
        <f t="shared" si="12"/>
        <v xml:space="preserve"> </v>
      </c>
      <c r="M156" s="138">
        <f t="shared" si="13"/>
        <v>0</v>
      </c>
      <c r="N156" s="22"/>
    </row>
    <row r="157" spans="1:14" ht="14.15" customHeight="1">
      <c r="A157" s="22"/>
      <c r="B157" s="1375"/>
      <c r="C157" s="128" t="s">
        <v>197</v>
      </c>
      <c r="D157" s="141"/>
      <c r="E157" s="130"/>
      <c r="F157" s="131" t="str">
        <f t="shared" si="8"/>
        <v xml:space="preserve"> </v>
      </c>
      <c r="G157" s="132"/>
      <c r="H157" s="133" t="str">
        <f t="shared" si="9"/>
        <v xml:space="preserve"> </v>
      </c>
      <c r="I157" s="134" t="str">
        <f t="shared" si="10"/>
        <v xml:space="preserve"> </v>
      </c>
      <c r="J157" s="135" t="str">
        <f t="shared" si="14"/>
        <v xml:space="preserve"> </v>
      </c>
      <c r="K157" s="136" t="str">
        <f t="shared" si="11"/>
        <v xml:space="preserve"> </v>
      </c>
      <c r="L157" s="140" t="str">
        <f t="shared" si="12"/>
        <v xml:space="preserve"> </v>
      </c>
      <c r="M157" s="138">
        <f t="shared" si="13"/>
        <v>0</v>
      </c>
      <c r="N157" s="22"/>
    </row>
    <row r="158" spans="1:14" ht="14.15" customHeight="1">
      <c r="A158" s="22"/>
      <c r="B158" s="1375"/>
      <c r="C158" s="128" t="s">
        <v>198</v>
      </c>
      <c r="D158" s="129"/>
      <c r="E158" s="130"/>
      <c r="F158" s="131" t="str">
        <f t="shared" si="8"/>
        <v xml:space="preserve"> </v>
      </c>
      <c r="G158" s="132"/>
      <c r="H158" s="133" t="str">
        <f t="shared" si="9"/>
        <v xml:space="preserve"> </v>
      </c>
      <c r="I158" s="134" t="str">
        <f t="shared" si="10"/>
        <v xml:space="preserve"> </v>
      </c>
      <c r="J158" s="135" t="str">
        <f t="shared" si="14"/>
        <v xml:space="preserve"> </v>
      </c>
      <c r="K158" s="136" t="str">
        <f t="shared" si="11"/>
        <v xml:space="preserve"> </v>
      </c>
      <c r="L158" s="140" t="str">
        <f t="shared" si="12"/>
        <v xml:space="preserve"> </v>
      </c>
      <c r="M158" s="138">
        <f t="shared" si="13"/>
        <v>0</v>
      </c>
      <c r="N158" s="22"/>
    </row>
    <row r="159" spans="1:14" ht="14.15" customHeight="1">
      <c r="A159" s="22"/>
      <c r="B159" s="1375"/>
      <c r="C159" s="128" t="s">
        <v>199</v>
      </c>
      <c r="D159" s="129"/>
      <c r="E159" s="130"/>
      <c r="F159" s="131" t="str">
        <f t="shared" si="8"/>
        <v xml:space="preserve"> </v>
      </c>
      <c r="G159" s="132"/>
      <c r="H159" s="133" t="str">
        <f t="shared" si="9"/>
        <v xml:space="preserve"> </v>
      </c>
      <c r="I159" s="134" t="str">
        <f t="shared" si="10"/>
        <v xml:space="preserve"> </v>
      </c>
      <c r="J159" s="135" t="str">
        <f t="shared" si="14"/>
        <v xml:space="preserve"> </v>
      </c>
      <c r="K159" s="136" t="str">
        <f t="shared" si="11"/>
        <v xml:space="preserve"> </v>
      </c>
      <c r="L159" s="140" t="str">
        <f t="shared" si="12"/>
        <v xml:space="preserve"> </v>
      </c>
      <c r="M159" s="138">
        <f t="shared" si="13"/>
        <v>0</v>
      </c>
      <c r="N159" s="22"/>
    </row>
    <row r="160" spans="1:14" ht="14.15" customHeight="1">
      <c r="A160" s="22"/>
      <c r="B160" s="1375"/>
      <c r="C160" s="128" t="s">
        <v>200</v>
      </c>
      <c r="D160" s="141"/>
      <c r="E160" s="142"/>
      <c r="F160" s="131" t="str">
        <f t="shared" si="8"/>
        <v xml:space="preserve"> </v>
      </c>
      <c r="G160" s="132"/>
      <c r="H160" s="133" t="str">
        <f t="shared" si="9"/>
        <v xml:space="preserve"> </v>
      </c>
      <c r="I160" s="134" t="str">
        <f t="shared" si="10"/>
        <v xml:space="preserve"> </v>
      </c>
      <c r="J160" s="135" t="str">
        <f t="shared" si="14"/>
        <v xml:space="preserve"> </v>
      </c>
      <c r="K160" s="136" t="str">
        <f t="shared" si="11"/>
        <v xml:space="preserve"> </v>
      </c>
      <c r="L160" s="140" t="str">
        <f t="shared" si="12"/>
        <v xml:space="preserve"> </v>
      </c>
      <c r="M160" s="138">
        <f t="shared" si="13"/>
        <v>0</v>
      </c>
      <c r="N160" s="22"/>
    </row>
    <row r="161" spans="1:14" ht="14.15" customHeight="1">
      <c r="A161" s="22"/>
      <c r="B161" s="145"/>
      <c r="C161" s="128" t="s">
        <v>201</v>
      </c>
      <c r="D161" s="141"/>
      <c r="E161" s="142"/>
      <c r="F161" s="131" t="str">
        <f t="shared" si="8"/>
        <v xml:space="preserve"> </v>
      </c>
      <c r="G161" s="132"/>
      <c r="H161" s="133" t="str">
        <f t="shared" si="9"/>
        <v xml:space="preserve"> </v>
      </c>
      <c r="I161" s="134" t="str">
        <f t="shared" si="10"/>
        <v xml:space="preserve"> </v>
      </c>
      <c r="J161" s="135" t="str">
        <f t="shared" si="14"/>
        <v xml:space="preserve"> </v>
      </c>
      <c r="K161" s="136" t="str">
        <f t="shared" si="11"/>
        <v xml:space="preserve"> </v>
      </c>
      <c r="L161" s="140" t="str">
        <f t="shared" si="12"/>
        <v xml:space="preserve"> </v>
      </c>
      <c r="M161" s="138">
        <f t="shared" si="13"/>
        <v>0</v>
      </c>
      <c r="N161" s="22"/>
    </row>
    <row r="162" spans="1:14" ht="14.15" customHeight="1">
      <c r="A162" s="22"/>
      <c r="B162" s="145"/>
      <c r="C162" s="128" t="s">
        <v>202</v>
      </c>
      <c r="D162" s="141"/>
      <c r="E162" s="142"/>
      <c r="F162" s="131" t="str">
        <f t="shared" si="8"/>
        <v xml:space="preserve"> </v>
      </c>
      <c r="G162" s="132"/>
      <c r="H162" s="133" t="str">
        <f t="shared" si="9"/>
        <v xml:space="preserve"> </v>
      </c>
      <c r="I162" s="134" t="str">
        <f t="shared" si="10"/>
        <v xml:space="preserve"> </v>
      </c>
      <c r="J162" s="135" t="str">
        <f t="shared" si="14"/>
        <v xml:space="preserve"> </v>
      </c>
      <c r="K162" s="136" t="str">
        <f t="shared" si="11"/>
        <v xml:space="preserve"> </v>
      </c>
      <c r="L162" s="140" t="str">
        <f t="shared" si="12"/>
        <v xml:space="preserve"> </v>
      </c>
      <c r="M162" s="138">
        <f t="shared" si="13"/>
        <v>0</v>
      </c>
      <c r="N162" s="22"/>
    </row>
    <row r="163" spans="1:14" ht="14.15" customHeight="1">
      <c r="A163" s="22"/>
      <c r="B163" s="145"/>
      <c r="C163" s="128" t="s">
        <v>203</v>
      </c>
      <c r="D163" s="141"/>
      <c r="E163" s="142"/>
      <c r="F163" s="131" t="str">
        <f t="shared" si="8"/>
        <v xml:space="preserve"> </v>
      </c>
      <c r="G163" s="132"/>
      <c r="H163" s="133" t="str">
        <f t="shared" si="9"/>
        <v xml:space="preserve"> </v>
      </c>
      <c r="I163" s="134" t="str">
        <f t="shared" si="10"/>
        <v xml:space="preserve"> </v>
      </c>
      <c r="J163" s="135" t="str">
        <f t="shared" si="14"/>
        <v xml:space="preserve"> </v>
      </c>
      <c r="K163" s="136" t="str">
        <f t="shared" si="11"/>
        <v xml:space="preserve"> </v>
      </c>
      <c r="L163" s="140" t="str">
        <f t="shared" si="12"/>
        <v xml:space="preserve"> </v>
      </c>
      <c r="M163" s="138">
        <f t="shared" si="13"/>
        <v>0</v>
      </c>
      <c r="N163" s="22"/>
    </row>
    <row r="164" spans="1:14" ht="14.15" customHeight="1">
      <c r="A164" s="22"/>
      <c r="B164" s="145"/>
      <c r="C164" s="128" t="s">
        <v>204</v>
      </c>
      <c r="D164" s="141"/>
      <c r="E164" s="142"/>
      <c r="F164" s="131" t="str">
        <f t="shared" si="8"/>
        <v xml:space="preserve"> </v>
      </c>
      <c r="G164" s="132"/>
      <c r="H164" s="133" t="str">
        <f t="shared" si="9"/>
        <v xml:space="preserve"> </v>
      </c>
      <c r="I164" s="134" t="str">
        <f t="shared" si="10"/>
        <v xml:space="preserve"> </v>
      </c>
      <c r="J164" s="135" t="str">
        <f t="shared" si="14"/>
        <v xml:space="preserve"> </v>
      </c>
      <c r="K164" s="136" t="str">
        <f t="shared" si="11"/>
        <v xml:space="preserve"> </v>
      </c>
      <c r="L164" s="140" t="str">
        <f t="shared" si="12"/>
        <v xml:space="preserve"> </v>
      </c>
      <c r="M164" s="138">
        <f t="shared" si="13"/>
        <v>0</v>
      </c>
      <c r="N164" s="22"/>
    </row>
    <row r="165" spans="1:14" ht="14.15" customHeight="1">
      <c r="A165" s="22"/>
      <c r="B165" s="145"/>
      <c r="C165" s="128" t="s">
        <v>205</v>
      </c>
      <c r="D165" s="141"/>
      <c r="E165" s="142"/>
      <c r="F165" s="131" t="str">
        <f t="shared" si="8"/>
        <v xml:space="preserve"> </v>
      </c>
      <c r="G165" s="132"/>
      <c r="H165" s="133" t="str">
        <f t="shared" si="9"/>
        <v xml:space="preserve"> </v>
      </c>
      <c r="I165" s="134" t="str">
        <f t="shared" si="10"/>
        <v xml:space="preserve"> </v>
      </c>
      <c r="J165" s="135" t="str">
        <f t="shared" si="14"/>
        <v xml:space="preserve"> </v>
      </c>
      <c r="K165" s="136" t="str">
        <f t="shared" si="11"/>
        <v xml:space="preserve"> </v>
      </c>
      <c r="L165" s="140" t="str">
        <f t="shared" si="12"/>
        <v xml:space="preserve"> </v>
      </c>
      <c r="M165" s="138">
        <f t="shared" si="13"/>
        <v>0</v>
      </c>
      <c r="N165" s="22"/>
    </row>
    <row r="166" spans="1:14" ht="14.15" customHeight="1">
      <c r="A166" s="22"/>
      <c r="B166" s="145"/>
      <c r="C166" s="128" t="s">
        <v>206</v>
      </c>
      <c r="D166" s="141"/>
      <c r="E166" s="142"/>
      <c r="F166" s="131" t="str">
        <f t="shared" si="8"/>
        <v xml:space="preserve"> </v>
      </c>
      <c r="G166" s="132"/>
      <c r="H166" s="133" t="str">
        <f t="shared" si="9"/>
        <v xml:space="preserve"> </v>
      </c>
      <c r="I166" s="134" t="str">
        <f t="shared" si="10"/>
        <v xml:space="preserve"> </v>
      </c>
      <c r="J166" s="135" t="str">
        <f t="shared" si="14"/>
        <v xml:space="preserve"> </v>
      </c>
      <c r="K166" s="136" t="str">
        <f t="shared" si="11"/>
        <v xml:space="preserve"> </v>
      </c>
      <c r="L166" s="140" t="str">
        <f t="shared" si="12"/>
        <v xml:space="preserve"> </v>
      </c>
      <c r="M166" s="138">
        <f t="shared" si="13"/>
        <v>0</v>
      </c>
      <c r="N166" s="22"/>
    </row>
    <row r="167" spans="1:14" ht="14.15" customHeight="1">
      <c r="A167" s="22"/>
      <c r="B167" s="145"/>
      <c r="C167" s="128" t="s">
        <v>207</v>
      </c>
      <c r="D167" s="141"/>
      <c r="E167" s="142"/>
      <c r="F167" s="131" t="str">
        <f t="shared" si="8"/>
        <v xml:space="preserve"> </v>
      </c>
      <c r="G167" s="132"/>
      <c r="H167" s="133" t="str">
        <f t="shared" si="9"/>
        <v xml:space="preserve"> </v>
      </c>
      <c r="I167" s="134" t="str">
        <f t="shared" si="10"/>
        <v xml:space="preserve"> </v>
      </c>
      <c r="J167" s="135" t="str">
        <f t="shared" si="14"/>
        <v xml:space="preserve"> </v>
      </c>
      <c r="K167" s="136" t="str">
        <f t="shared" si="11"/>
        <v xml:space="preserve"> </v>
      </c>
      <c r="L167" s="140" t="str">
        <f t="shared" si="12"/>
        <v xml:space="preserve"> </v>
      </c>
      <c r="M167" s="138">
        <f t="shared" si="13"/>
        <v>0</v>
      </c>
      <c r="N167" s="22"/>
    </row>
    <row r="168" spans="1:14" ht="14.15" customHeight="1">
      <c r="A168" s="22"/>
      <c r="B168" s="145"/>
      <c r="C168" s="128" t="s">
        <v>208</v>
      </c>
      <c r="D168" s="141"/>
      <c r="E168" s="142"/>
      <c r="F168" s="131" t="str">
        <f t="shared" si="8"/>
        <v xml:space="preserve"> </v>
      </c>
      <c r="G168" s="132"/>
      <c r="H168" s="133" t="str">
        <f t="shared" si="9"/>
        <v xml:space="preserve"> </v>
      </c>
      <c r="I168" s="134" t="str">
        <f t="shared" si="10"/>
        <v xml:space="preserve"> </v>
      </c>
      <c r="J168" s="135" t="str">
        <f t="shared" si="14"/>
        <v xml:space="preserve"> </v>
      </c>
      <c r="K168" s="136" t="str">
        <f t="shared" si="11"/>
        <v xml:space="preserve"> </v>
      </c>
      <c r="L168" s="140" t="str">
        <f t="shared" si="12"/>
        <v xml:space="preserve"> </v>
      </c>
      <c r="M168" s="138">
        <f t="shared" si="13"/>
        <v>0</v>
      </c>
      <c r="N168" s="22"/>
    </row>
    <row r="169" spans="1:14" ht="14.15" customHeight="1">
      <c r="A169" s="22"/>
      <c r="B169" s="145"/>
      <c r="C169" s="128" t="s">
        <v>209</v>
      </c>
      <c r="D169" s="141"/>
      <c r="E169" s="142"/>
      <c r="F169" s="131" t="str">
        <f t="shared" si="8"/>
        <v xml:space="preserve"> </v>
      </c>
      <c r="G169" s="132"/>
      <c r="H169" s="133" t="str">
        <f t="shared" si="9"/>
        <v xml:space="preserve"> </v>
      </c>
      <c r="I169" s="134" t="str">
        <f t="shared" si="10"/>
        <v xml:space="preserve"> </v>
      </c>
      <c r="J169" s="135" t="str">
        <f t="shared" si="14"/>
        <v xml:space="preserve"> </v>
      </c>
      <c r="K169" s="136" t="str">
        <f t="shared" si="11"/>
        <v xml:space="preserve"> </v>
      </c>
      <c r="L169" s="140" t="str">
        <f t="shared" si="12"/>
        <v xml:space="preserve"> </v>
      </c>
      <c r="M169" s="138">
        <f t="shared" si="13"/>
        <v>0</v>
      </c>
      <c r="N169" s="22"/>
    </row>
    <row r="170" spans="1:14" ht="14.15" customHeight="1">
      <c r="A170" s="22"/>
      <c r="B170" s="145"/>
      <c r="C170" s="128" t="s">
        <v>210</v>
      </c>
      <c r="D170" s="141"/>
      <c r="E170" s="142"/>
      <c r="F170" s="131" t="str">
        <f t="shared" si="8"/>
        <v xml:space="preserve"> </v>
      </c>
      <c r="G170" s="132"/>
      <c r="H170" s="133" t="str">
        <f t="shared" si="9"/>
        <v xml:space="preserve"> </v>
      </c>
      <c r="I170" s="134" t="str">
        <f t="shared" si="10"/>
        <v xml:space="preserve"> </v>
      </c>
      <c r="J170" s="135" t="str">
        <f t="shared" si="14"/>
        <v xml:space="preserve"> </v>
      </c>
      <c r="K170" s="136" t="str">
        <f t="shared" si="11"/>
        <v xml:space="preserve"> </v>
      </c>
      <c r="L170" s="140" t="str">
        <f t="shared" si="12"/>
        <v xml:space="preserve"> </v>
      </c>
      <c r="M170" s="138">
        <f t="shared" si="13"/>
        <v>0</v>
      </c>
      <c r="N170" s="22"/>
    </row>
    <row r="171" spans="1:14" ht="14.15" customHeight="1">
      <c r="A171" s="22"/>
      <c r="B171" s="145"/>
      <c r="C171" s="128" t="s">
        <v>211</v>
      </c>
      <c r="D171" s="141"/>
      <c r="E171" s="142"/>
      <c r="F171" s="131" t="str">
        <f t="shared" si="8"/>
        <v xml:space="preserve"> </v>
      </c>
      <c r="G171" s="132"/>
      <c r="H171" s="133" t="str">
        <f t="shared" si="9"/>
        <v xml:space="preserve"> </v>
      </c>
      <c r="I171" s="134" t="str">
        <f t="shared" si="10"/>
        <v xml:space="preserve"> </v>
      </c>
      <c r="J171" s="135" t="str">
        <f t="shared" si="14"/>
        <v xml:space="preserve"> </v>
      </c>
      <c r="K171" s="136" t="str">
        <f t="shared" si="11"/>
        <v xml:space="preserve"> </v>
      </c>
      <c r="L171" s="140" t="str">
        <f t="shared" si="12"/>
        <v xml:space="preserve"> </v>
      </c>
      <c r="M171" s="138">
        <f t="shared" si="13"/>
        <v>0</v>
      </c>
      <c r="N171" s="22"/>
    </row>
    <row r="172" spans="1:14" ht="14.15" customHeight="1">
      <c r="A172" s="22"/>
      <c r="B172" s="146"/>
      <c r="C172" s="128" t="s">
        <v>212</v>
      </c>
      <c r="D172" s="141"/>
      <c r="E172" s="142"/>
      <c r="F172" s="131" t="str">
        <f t="shared" si="8"/>
        <v xml:space="preserve"> </v>
      </c>
      <c r="G172" s="132"/>
      <c r="H172" s="133" t="str">
        <f t="shared" si="9"/>
        <v xml:space="preserve"> </v>
      </c>
      <c r="I172" s="134" t="str">
        <f t="shared" si="10"/>
        <v xml:space="preserve"> </v>
      </c>
      <c r="J172" s="135" t="str">
        <f t="shared" si="14"/>
        <v xml:space="preserve"> </v>
      </c>
      <c r="K172" s="136" t="str">
        <f t="shared" si="11"/>
        <v xml:space="preserve"> </v>
      </c>
      <c r="L172" s="140" t="str">
        <f t="shared" si="12"/>
        <v xml:space="preserve"> </v>
      </c>
      <c r="M172" s="138">
        <f t="shared" si="13"/>
        <v>0</v>
      </c>
      <c r="N172" s="22"/>
    </row>
    <row r="173" spans="1:14" ht="14.15" customHeight="1">
      <c r="A173" s="22"/>
      <c r="B173" s="144"/>
      <c r="C173" s="128" t="s">
        <v>213</v>
      </c>
      <c r="D173" s="141"/>
      <c r="E173" s="142"/>
      <c r="F173" s="131" t="str">
        <f t="shared" si="8"/>
        <v xml:space="preserve"> </v>
      </c>
      <c r="G173" s="132"/>
      <c r="H173" s="133" t="str">
        <f t="shared" si="9"/>
        <v xml:space="preserve"> </v>
      </c>
      <c r="I173" s="134" t="str">
        <f t="shared" si="10"/>
        <v xml:space="preserve"> </v>
      </c>
      <c r="J173" s="135" t="str">
        <f t="shared" si="14"/>
        <v xml:space="preserve"> </v>
      </c>
      <c r="K173" s="136" t="str">
        <f t="shared" si="11"/>
        <v xml:space="preserve"> </v>
      </c>
      <c r="L173" s="140" t="str">
        <f t="shared" si="12"/>
        <v xml:space="preserve"> </v>
      </c>
      <c r="M173" s="138">
        <f t="shared" si="13"/>
        <v>0</v>
      </c>
      <c r="N173" s="22"/>
    </row>
    <row r="174" spans="1:14" ht="14.15" customHeight="1">
      <c r="A174" s="22"/>
      <c r="B174" s="145"/>
      <c r="C174" s="128" t="s">
        <v>214</v>
      </c>
      <c r="D174" s="141"/>
      <c r="E174" s="142"/>
      <c r="F174" s="131" t="str">
        <f t="shared" si="8"/>
        <v xml:space="preserve"> </v>
      </c>
      <c r="G174" s="132"/>
      <c r="H174" s="133" t="str">
        <f t="shared" si="9"/>
        <v xml:space="preserve"> </v>
      </c>
      <c r="I174" s="134" t="str">
        <f t="shared" si="10"/>
        <v xml:space="preserve"> </v>
      </c>
      <c r="J174" s="135" t="str">
        <f t="shared" si="14"/>
        <v xml:space="preserve"> </v>
      </c>
      <c r="K174" s="136" t="str">
        <f t="shared" si="11"/>
        <v xml:space="preserve"> </v>
      </c>
      <c r="L174" s="140" t="str">
        <f t="shared" si="12"/>
        <v xml:space="preserve"> </v>
      </c>
      <c r="M174" s="138">
        <f t="shared" si="13"/>
        <v>0</v>
      </c>
      <c r="N174" s="22"/>
    </row>
    <row r="175" spans="1:14" ht="14.15" customHeight="1">
      <c r="A175" s="22"/>
      <c r="B175" s="145"/>
      <c r="C175" s="128" t="s">
        <v>215</v>
      </c>
      <c r="D175" s="141"/>
      <c r="E175" s="142"/>
      <c r="F175" s="131" t="str">
        <f t="shared" si="8"/>
        <v xml:space="preserve"> </v>
      </c>
      <c r="G175" s="132"/>
      <c r="H175" s="133" t="str">
        <f t="shared" si="9"/>
        <v xml:space="preserve"> </v>
      </c>
      <c r="I175" s="134" t="str">
        <f t="shared" si="10"/>
        <v xml:space="preserve"> </v>
      </c>
      <c r="J175" s="135" t="str">
        <f t="shared" si="14"/>
        <v xml:space="preserve"> </v>
      </c>
      <c r="K175" s="136" t="str">
        <f t="shared" si="11"/>
        <v xml:space="preserve"> </v>
      </c>
      <c r="L175" s="140" t="str">
        <f t="shared" si="12"/>
        <v xml:space="preserve"> </v>
      </c>
      <c r="M175" s="138">
        <f t="shared" si="13"/>
        <v>0</v>
      </c>
      <c r="N175" s="22"/>
    </row>
    <row r="176" spans="1:14" ht="14.15" customHeight="1">
      <c r="A176" s="22"/>
      <c r="B176" s="145"/>
      <c r="C176" s="128" t="s">
        <v>216</v>
      </c>
      <c r="D176" s="141"/>
      <c r="E176" s="142"/>
      <c r="F176" s="131" t="str">
        <f t="shared" si="8"/>
        <v xml:space="preserve"> </v>
      </c>
      <c r="G176" s="132"/>
      <c r="H176" s="133" t="str">
        <f t="shared" si="9"/>
        <v xml:space="preserve"> </v>
      </c>
      <c r="I176" s="134" t="str">
        <f t="shared" si="10"/>
        <v xml:space="preserve"> </v>
      </c>
      <c r="J176" s="135" t="str">
        <f t="shared" si="14"/>
        <v xml:space="preserve"> </v>
      </c>
      <c r="K176" s="136" t="str">
        <f t="shared" si="11"/>
        <v xml:space="preserve"> </v>
      </c>
      <c r="L176" s="140" t="str">
        <f t="shared" si="12"/>
        <v xml:space="preserve"> </v>
      </c>
      <c r="M176" s="138">
        <f t="shared" si="13"/>
        <v>0</v>
      </c>
      <c r="N176" s="22"/>
    </row>
    <row r="177" spans="1:14" ht="14.15" customHeight="1">
      <c r="A177" s="22"/>
      <c r="B177" s="145"/>
      <c r="C177" s="128" t="s">
        <v>217</v>
      </c>
      <c r="D177" s="141"/>
      <c r="E177" s="142"/>
      <c r="F177" s="131" t="str">
        <f t="shared" si="8"/>
        <v xml:space="preserve"> </v>
      </c>
      <c r="G177" s="132"/>
      <c r="H177" s="133" t="str">
        <f t="shared" si="9"/>
        <v xml:space="preserve"> </v>
      </c>
      <c r="I177" s="134" t="str">
        <f t="shared" si="10"/>
        <v xml:space="preserve"> </v>
      </c>
      <c r="J177" s="135" t="str">
        <f t="shared" si="14"/>
        <v xml:space="preserve"> </v>
      </c>
      <c r="K177" s="136" t="str">
        <f t="shared" si="11"/>
        <v xml:space="preserve"> </v>
      </c>
      <c r="L177" s="140" t="str">
        <f t="shared" si="12"/>
        <v xml:space="preserve"> </v>
      </c>
      <c r="M177" s="138">
        <f t="shared" si="13"/>
        <v>0</v>
      </c>
      <c r="N177" s="22"/>
    </row>
    <row r="178" spans="1:14" ht="14.15" customHeight="1">
      <c r="A178" s="22"/>
      <c r="B178" s="145"/>
      <c r="C178" s="128" t="s">
        <v>218</v>
      </c>
      <c r="D178" s="141"/>
      <c r="E178" s="142"/>
      <c r="F178" s="131" t="str">
        <f t="shared" si="8"/>
        <v xml:space="preserve"> </v>
      </c>
      <c r="G178" s="132"/>
      <c r="H178" s="133" t="str">
        <f t="shared" si="9"/>
        <v xml:space="preserve"> </v>
      </c>
      <c r="I178" s="134" t="str">
        <f t="shared" si="10"/>
        <v xml:space="preserve"> </v>
      </c>
      <c r="J178" s="135" t="str">
        <f t="shared" si="14"/>
        <v xml:space="preserve"> </v>
      </c>
      <c r="K178" s="136" t="str">
        <f t="shared" si="11"/>
        <v xml:space="preserve"> </v>
      </c>
      <c r="L178" s="140" t="str">
        <f t="shared" si="12"/>
        <v xml:space="preserve"> </v>
      </c>
      <c r="M178" s="138">
        <f t="shared" si="13"/>
        <v>0</v>
      </c>
      <c r="N178" s="22"/>
    </row>
    <row r="179" spans="1:14" ht="14.15" customHeight="1">
      <c r="A179" s="22"/>
      <c r="B179" s="145"/>
      <c r="C179" s="128" t="s">
        <v>219</v>
      </c>
      <c r="D179" s="141"/>
      <c r="E179" s="142"/>
      <c r="F179" s="131" t="str">
        <f t="shared" si="8"/>
        <v xml:space="preserve"> </v>
      </c>
      <c r="G179" s="132"/>
      <c r="H179" s="133" t="str">
        <f t="shared" si="9"/>
        <v xml:space="preserve"> </v>
      </c>
      <c r="I179" s="134" t="str">
        <f t="shared" si="10"/>
        <v xml:space="preserve"> </v>
      </c>
      <c r="J179" s="135" t="str">
        <f t="shared" si="14"/>
        <v xml:space="preserve"> </v>
      </c>
      <c r="K179" s="136" t="str">
        <f t="shared" si="11"/>
        <v xml:space="preserve"> </v>
      </c>
      <c r="L179" s="140" t="str">
        <f t="shared" si="12"/>
        <v xml:space="preserve"> </v>
      </c>
      <c r="M179" s="138">
        <f t="shared" si="13"/>
        <v>0</v>
      </c>
      <c r="N179" s="22"/>
    </row>
    <row r="180" spans="1:14" ht="14.15" customHeight="1">
      <c r="A180" s="22"/>
      <c r="B180" s="145"/>
      <c r="C180" s="128" t="s">
        <v>220</v>
      </c>
      <c r="D180" s="141"/>
      <c r="E180" s="142"/>
      <c r="F180" s="131" t="str">
        <f t="shared" ref="F180:F243" si="15">IF(AND(NOT(ISBLANK(D180)),NOT(ISBLANK(E180)),NOT(ISBLANK(D179)),NOT(ISBLANK(E179))),24-D179-(E179/60)+D180+(E180/60)," ")</f>
        <v xml:space="preserve"> </v>
      </c>
      <c r="G180" s="132"/>
      <c r="H180" s="133" t="str">
        <f t="shared" ref="H180:H243" si="16">IF(AND(NOT(ISBLANK(D180)),NOT(ISBLANK(E180)),G180&gt;0),G180/F180*24," ")</f>
        <v xml:space="preserve"> </v>
      </c>
      <c r="I180" s="134" t="str">
        <f t="shared" ref="I180:I243" si="17">IF(OR(ISBLANK(G180),M180=0,H180&lt;0.8*M180)," ",H180)</f>
        <v xml:space="preserve"> </v>
      </c>
      <c r="J180" s="135" t="str">
        <f t="shared" si="14"/>
        <v xml:space="preserve"> </v>
      </c>
      <c r="K180" s="136" t="str">
        <f t="shared" ref="K180:K243" si="18">IF(J180=" "," ",J180*1.2)</f>
        <v xml:space="preserve"> </v>
      </c>
      <c r="L180" s="140" t="str">
        <f t="shared" ref="L180:L243" si="19">IF(I180&lt;=K180,I180," ")</f>
        <v xml:space="preserve"> </v>
      </c>
      <c r="M180" s="138">
        <f t="shared" ref="M180:M243" si="20">IF(AND(ISBLANK($I$20),ISBLANK($I$23),ISBLANK($I$26),ISBLANK($I$31),ISBLANK($I$38)),0,IF(SUM($I$20*(100-$I$21)/100,$I$23*(100-$I$24)/100,$I$26,$I$31)&gt;0,($I$20*(100-$I$21)/100+$I$23*(100-$I$24)/100+$I$26+$I$31)/366,$I$38/366))</f>
        <v>0</v>
      </c>
      <c r="N180" s="22"/>
    </row>
    <row r="181" spans="1:14" ht="14.15" customHeight="1">
      <c r="A181" s="22"/>
      <c r="B181" s="145"/>
      <c r="C181" s="128" t="s">
        <v>221</v>
      </c>
      <c r="D181" s="141"/>
      <c r="E181" s="142"/>
      <c r="F181" s="131" t="str">
        <f t="shared" si="15"/>
        <v xml:space="preserve"> </v>
      </c>
      <c r="G181" s="132"/>
      <c r="H181" s="133" t="str">
        <f t="shared" si="16"/>
        <v xml:space="preserve"> </v>
      </c>
      <c r="I181" s="134" t="str">
        <f t="shared" si="17"/>
        <v xml:space="preserve"> </v>
      </c>
      <c r="J181" s="135" t="str">
        <f t="shared" si="14"/>
        <v xml:space="preserve"> </v>
      </c>
      <c r="K181" s="136" t="str">
        <f t="shared" si="18"/>
        <v xml:space="preserve"> </v>
      </c>
      <c r="L181" s="140" t="str">
        <f t="shared" si="19"/>
        <v xml:space="preserve"> </v>
      </c>
      <c r="M181" s="138">
        <f t="shared" si="20"/>
        <v>0</v>
      </c>
      <c r="N181" s="22"/>
    </row>
    <row r="182" spans="1:14" ht="14.15" customHeight="1">
      <c r="A182" s="22"/>
      <c r="B182" s="1376" t="str">
        <f>IF(ISBLANK(H7)," ",H7)</f>
        <v xml:space="preserve"> </v>
      </c>
      <c r="C182" s="128" t="s">
        <v>222</v>
      </c>
      <c r="D182" s="141"/>
      <c r="E182" s="142"/>
      <c r="F182" s="131" t="str">
        <f t="shared" si="15"/>
        <v xml:space="preserve"> </v>
      </c>
      <c r="G182" s="132"/>
      <c r="H182" s="133" t="str">
        <f t="shared" si="16"/>
        <v xml:space="preserve"> </v>
      </c>
      <c r="I182" s="134" t="str">
        <f t="shared" si="17"/>
        <v xml:space="preserve"> </v>
      </c>
      <c r="J182" s="135" t="str">
        <f t="shared" si="14"/>
        <v xml:space="preserve"> </v>
      </c>
      <c r="K182" s="136" t="str">
        <f t="shared" si="18"/>
        <v xml:space="preserve"> </v>
      </c>
      <c r="L182" s="140" t="str">
        <f t="shared" si="19"/>
        <v xml:space="preserve"> </v>
      </c>
      <c r="M182" s="138">
        <f t="shared" si="20"/>
        <v>0</v>
      </c>
      <c r="N182" s="22"/>
    </row>
    <row r="183" spans="1:14" ht="14.15" customHeight="1">
      <c r="A183" s="22"/>
      <c r="B183" s="1376"/>
      <c r="C183" s="128" t="s">
        <v>223</v>
      </c>
      <c r="D183" s="141"/>
      <c r="E183" s="142"/>
      <c r="F183" s="131" t="str">
        <f t="shared" si="15"/>
        <v xml:space="preserve"> </v>
      </c>
      <c r="G183" s="132"/>
      <c r="H183" s="133" t="str">
        <f t="shared" si="16"/>
        <v xml:space="preserve"> </v>
      </c>
      <c r="I183" s="134" t="str">
        <f t="shared" si="17"/>
        <v xml:space="preserve"> </v>
      </c>
      <c r="J183" s="135" t="str">
        <f t="shared" si="14"/>
        <v xml:space="preserve"> </v>
      </c>
      <c r="K183" s="136" t="str">
        <f t="shared" si="18"/>
        <v xml:space="preserve"> </v>
      </c>
      <c r="L183" s="140" t="str">
        <f t="shared" si="19"/>
        <v xml:space="preserve"> </v>
      </c>
      <c r="M183" s="138">
        <f t="shared" si="20"/>
        <v>0</v>
      </c>
      <c r="N183" s="22"/>
    </row>
    <row r="184" spans="1:14" ht="14.15" customHeight="1">
      <c r="A184" s="22"/>
      <c r="B184" s="1376"/>
      <c r="C184" s="128" t="s">
        <v>224</v>
      </c>
      <c r="D184" s="141"/>
      <c r="E184" s="142"/>
      <c r="F184" s="131" t="str">
        <f t="shared" si="15"/>
        <v xml:space="preserve"> </v>
      </c>
      <c r="G184" s="132"/>
      <c r="H184" s="133" t="str">
        <f t="shared" si="16"/>
        <v xml:space="preserve"> </v>
      </c>
      <c r="I184" s="134" t="str">
        <f t="shared" si="17"/>
        <v xml:space="preserve"> </v>
      </c>
      <c r="J184" s="135" t="str">
        <f t="shared" si="14"/>
        <v xml:space="preserve"> </v>
      </c>
      <c r="K184" s="136" t="str">
        <f t="shared" si="18"/>
        <v xml:space="preserve"> </v>
      </c>
      <c r="L184" s="140" t="str">
        <f t="shared" si="19"/>
        <v xml:space="preserve"> </v>
      </c>
      <c r="M184" s="138">
        <f t="shared" si="20"/>
        <v>0</v>
      </c>
      <c r="N184" s="22"/>
    </row>
    <row r="185" spans="1:14" ht="14.15" customHeight="1">
      <c r="A185" s="22"/>
      <c r="B185" s="1376"/>
      <c r="C185" s="128" t="s">
        <v>225</v>
      </c>
      <c r="D185" s="141"/>
      <c r="E185" s="130"/>
      <c r="F185" s="131" t="str">
        <f t="shared" si="15"/>
        <v xml:space="preserve"> </v>
      </c>
      <c r="G185" s="132"/>
      <c r="H185" s="133" t="str">
        <f t="shared" si="16"/>
        <v xml:space="preserve"> </v>
      </c>
      <c r="I185" s="134" t="str">
        <f t="shared" si="17"/>
        <v xml:space="preserve"> </v>
      </c>
      <c r="J185" s="135" t="str">
        <f t="shared" si="14"/>
        <v xml:space="preserve"> </v>
      </c>
      <c r="K185" s="136" t="str">
        <f t="shared" si="18"/>
        <v xml:space="preserve"> </v>
      </c>
      <c r="L185" s="140" t="str">
        <f t="shared" si="19"/>
        <v xml:space="preserve"> </v>
      </c>
      <c r="M185" s="138">
        <f t="shared" si="20"/>
        <v>0</v>
      </c>
      <c r="N185" s="22"/>
    </row>
    <row r="186" spans="1:14" ht="14.15" customHeight="1">
      <c r="A186" s="22"/>
      <c r="B186" s="1375" t="s">
        <v>226</v>
      </c>
      <c r="C186" s="128" t="s">
        <v>227</v>
      </c>
      <c r="D186" s="129"/>
      <c r="E186" s="130"/>
      <c r="F186" s="131" t="str">
        <f t="shared" si="15"/>
        <v xml:space="preserve"> </v>
      </c>
      <c r="G186" s="132"/>
      <c r="H186" s="133" t="str">
        <f t="shared" si="16"/>
        <v xml:space="preserve"> </v>
      </c>
      <c r="I186" s="134" t="str">
        <f t="shared" si="17"/>
        <v xml:space="preserve"> </v>
      </c>
      <c r="J186" s="135" t="str">
        <f t="shared" ref="J186:J249" si="21">IF(MIN(I176:I196)=0," ",MIN(I176:I196))</f>
        <v xml:space="preserve"> </v>
      </c>
      <c r="K186" s="136" t="str">
        <f t="shared" si="18"/>
        <v xml:space="preserve"> </v>
      </c>
      <c r="L186" s="140" t="str">
        <f t="shared" si="19"/>
        <v xml:space="preserve"> </v>
      </c>
      <c r="M186" s="138">
        <f t="shared" si="20"/>
        <v>0</v>
      </c>
      <c r="N186" s="22"/>
    </row>
    <row r="187" spans="1:14" ht="14.15" customHeight="1">
      <c r="A187" s="22"/>
      <c r="B187" s="1375"/>
      <c r="C187" s="128" t="s">
        <v>228</v>
      </c>
      <c r="D187" s="129"/>
      <c r="E187" s="130"/>
      <c r="F187" s="131" t="str">
        <f t="shared" si="15"/>
        <v xml:space="preserve"> </v>
      </c>
      <c r="G187" s="132"/>
      <c r="H187" s="133" t="str">
        <f t="shared" si="16"/>
        <v xml:space="preserve"> </v>
      </c>
      <c r="I187" s="134" t="str">
        <f t="shared" si="17"/>
        <v xml:space="preserve"> </v>
      </c>
      <c r="J187" s="135" t="str">
        <f t="shared" si="21"/>
        <v xml:space="preserve"> </v>
      </c>
      <c r="K187" s="136" t="str">
        <f t="shared" si="18"/>
        <v xml:space="preserve"> </v>
      </c>
      <c r="L187" s="140" t="str">
        <f t="shared" si="19"/>
        <v xml:space="preserve"> </v>
      </c>
      <c r="M187" s="138">
        <f t="shared" si="20"/>
        <v>0</v>
      </c>
      <c r="N187" s="22"/>
    </row>
    <row r="188" spans="1:14" ht="14.15" customHeight="1">
      <c r="A188" s="22"/>
      <c r="B188" s="1375"/>
      <c r="C188" s="128" t="s">
        <v>229</v>
      </c>
      <c r="D188" s="141"/>
      <c r="E188" s="142"/>
      <c r="F188" s="131" t="str">
        <f t="shared" si="15"/>
        <v xml:space="preserve"> </v>
      </c>
      <c r="G188" s="132"/>
      <c r="H188" s="133" t="str">
        <f t="shared" si="16"/>
        <v xml:space="preserve"> </v>
      </c>
      <c r="I188" s="134" t="str">
        <f t="shared" si="17"/>
        <v xml:space="preserve"> </v>
      </c>
      <c r="J188" s="135" t="str">
        <f t="shared" si="21"/>
        <v xml:space="preserve"> </v>
      </c>
      <c r="K188" s="136" t="str">
        <f t="shared" si="18"/>
        <v xml:space="preserve"> </v>
      </c>
      <c r="L188" s="140" t="str">
        <f t="shared" si="19"/>
        <v xml:space="preserve"> </v>
      </c>
      <c r="M188" s="138">
        <f t="shared" si="20"/>
        <v>0</v>
      </c>
      <c r="N188" s="22"/>
    </row>
    <row r="189" spans="1:14" ht="14.15" customHeight="1">
      <c r="A189" s="22"/>
      <c r="B189" s="1375"/>
      <c r="C189" s="128" t="s">
        <v>230</v>
      </c>
      <c r="D189" s="141"/>
      <c r="E189" s="142"/>
      <c r="F189" s="131" t="str">
        <f t="shared" si="15"/>
        <v xml:space="preserve"> </v>
      </c>
      <c r="G189" s="132"/>
      <c r="H189" s="133" t="str">
        <f t="shared" si="16"/>
        <v xml:space="preserve"> </v>
      </c>
      <c r="I189" s="134" t="str">
        <f t="shared" si="17"/>
        <v xml:space="preserve"> </v>
      </c>
      <c r="J189" s="135" t="str">
        <f t="shared" si="21"/>
        <v xml:space="preserve"> </v>
      </c>
      <c r="K189" s="136" t="str">
        <f t="shared" si="18"/>
        <v xml:space="preserve"> </v>
      </c>
      <c r="L189" s="140" t="str">
        <f t="shared" si="19"/>
        <v xml:space="preserve"> </v>
      </c>
      <c r="M189" s="138">
        <f t="shared" si="20"/>
        <v>0</v>
      </c>
      <c r="N189" s="22"/>
    </row>
    <row r="190" spans="1:14" ht="14.15" customHeight="1">
      <c r="A190" s="22"/>
      <c r="B190" s="145"/>
      <c r="C190" s="128" t="s">
        <v>231</v>
      </c>
      <c r="D190" s="141"/>
      <c r="E190" s="142"/>
      <c r="F190" s="131" t="str">
        <f t="shared" si="15"/>
        <v xml:space="preserve"> </v>
      </c>
      <c r="G190" s="132"/>
      <c r="H190" s="133" t="str">
        <f t="shared" si="16"/>
        <v xml:space="preserve"> </v>
      </c>
      <c r="I190" s="134" t="str">
        <f t="shared" si="17"/>
        <v xml:space="preserve"> </v>
      </c>
      <c r="J190" s="135" t="str">
        <f t="shared" si="21"/>
        <v xml:space="preserve"> </v>
      </c>
      <c r="K190" s="136" t="str">
        <f t="shared" si="18"/>
        <v xml:space="preserve"> </v>
      </c>
      <c r="L190" s="140" t="str">
        <f t="shared" si="19"/>
        <v xml:space="preserve"> </v>
      </c>
      <c r="M190" s="138">
        <f t="shared" si="20"/>
        <v>0</v>
      </c>
      <c r="N190" s="22"/>
    </row>
    <row r="191" spans="1:14" ht="14.15" customHeight="1">
      <c r="A191" s="22"/>
      <c r="B191" s="145"/>
      <c r="C191" s="128" t="s">
        <v>232</v>
      </c>
      <c r="D191" s="141"/>
      <c r="E191" s="142"/>
      <c r="F191" s="131" t="str">
        <f t="shared" si="15"/>
        <v xml:space="preserve"> </v>
      </c>
      <c r="G191" s="132"/>
      <c r="H191" s="133" t="str">
        <f t="shared" si="16"/>
        <v xml:space="preserve"> </v>
      </c>
      <c r="I191" s="134" t="str">
        <f t="shared" si="17"/>
        <v xml:space="preserve"> </v>
      </c>
      <c r="J191" s="135" t="str">
        <f t="shared" si="21"/>
        <v xml:space="preserve"> </v>
      </c>
      <c r="K191" s="136" t="str">
        <f t="shared" si="18"/>
        <v xml:space="preserve"> </v>
      </c>
      <c r="L191" s="140" t="str">
        <f t="shared" si="19"/>
        <v xml:space="preserve"> </v>
      </c>
      <c r="M191" s="138">
        <f t="shared" si="20"/>
        <v>0</v>
      </c>
      <c r="N191" s="22"/>
    </row>
    <row r="192" spans="1:14" ht="14.15" customHeight="1">
      <c r="A192" s="22"/>
      <c r="B192" s="145"/>
      <c r="C192" s="128" t="s">
        <v>233</v>
      </c>
      <c r="D192" s="141"/>
      <c r="E192" s="142"/>
      <c r="F192" s="131" t="str">
        <f t="shared" si="15"/>
        <v xml:space="preserve"> </v>
      </c>
      <c r="G192" s="132"/>
      <c r="H192" s="133" t="str">
        <f t="shared" si="16"/>
        <v xml:space="preserve"> </v>
      </c>
      <c r="I192" s="134" t="str">
        <f t="shared" si="17"/>
        <v xml:space="preserve"> </v>
      </c>
      <c r="J192" s="135" t="str">
        <f t="shared" si="21"/>
        <v xml:space="preserve"> </v>
      </c>
      <c r="K192" s="136" t="str">
        <f t="shared" si="18"/>
        <v xml:space="preserve"> </v>
      </c>
      <c r="L192" s="140" t="str">
        <f t="shared" si="19"/>
        <v xml:space="preserve"> </v>
      </c>
      <c r="M192" s="138">
        <f t="shared" si="20"/>
        <v>0</v>
      </c>
      <c r="N192" s="22"/>
    </row>
    <row r="193" spans="1:14" ht="14.15" customHeight="1">
      <c r="A193" s="22"/>
      <c r="B193" s="145"/>
      <c r="C193" s="128" t="s">
        <v>234</v>
      </c>
      <c r="D193" s="141"/>
      <c r="E193" s="142"/>
      <c r="F193" s="131" t="str">
        <f t="shared" si="15"/>
        <v xml:space="preserve"> </v>
      </c>
      <c r="G193" s="132"/>
      <c r="H193" s="133" t="str">
        <f t="shared" si="16"/>
        <v xml:space="preserve"> </v>
      </c>
      <c r="I193" s="134" t="str">
        <f t="shared" si="17"/>
        <v xml:space="preserve"> </v>
      </c>
      <c r="J193" s="135" t="str">
        <f t="shared" si="21"/>
        <v xml:space="preserve"> </v>
      </c>
      <c r="K193" s="136" t="str">
        <f t="shared" si="18"/>
        <v xml:space="preserve"> </v>
      </c>
      <c r="L193" s="140" t="str">
        <f t="shared" si="19"/>
        <v xml:space="preserve"> </v>
      </c>
      <c r="M193" s="138">
        <f t="shared" si="20"/>
        <v>0</v>
      </c>
      <c r="N193" s="22"/>
    </row>
    <row r="194" spans="1:14" ht="14.15" customHeight="1">
      <c r="A194" s="22"/>
      <c r="B194" s="145"/>
      <c r="C194" s="128" t="s">
        <v>235</v>
      </c>
      <c r="D194" s="141"/>
      <c r="E194" s="142"/>
      <c r="F194" s="131" t="str">
        <f t="shared" si="15"/>
        <v xml:space="preserve"> </v>
      </c>
      <c r="G194" s="132"/>
      <c r="H194" s="133" t="str">
        <f t="shared" si="16"/>
        <v xml:space="preserve"> </v>
      </c>
      <c r="I194" s="134" t="str">
        <f t="shared" si="17"/>
        <v xml:space="preserve"> </v>
      </c>
      <c r="J194" s="135" t="str">
        <f t="shared" si="21"/>
        <v xml:space="preserve"> </v>
      </c>
      <c r="K194" s="136" t="str">
        <f t="shared" si="18"/>
        <v xml:space="preserve"> </v>
      </c>
      <c r="L194" s="140" t="str">
        <f t="shared" si="19"/>
        <v xml:space="preserve"> </v>
      </c>
      <c r="M194" s="138">
        <f t="shared" si="20"/>
        <v>0</v>
      </c>
      <c r="N194" s="22"/>
    </row>
    <row r="195" spans="1:14" ht="14.15" customHeight="1">
      <c r="A195" s="22"/>
      <c r="B195" s="145"/>
      <c r="C195" s="128" t="s">
        <v>236</v>
      </c>
      <c r="D195" s="141"/>
      <c r="E195" s="142"/>
      <c r="F195" s="131" t="str">
        <f t="shared" si="15"/>
        <v xml:space="preserve"> </v>
      </c>
      <c r="G195" s="132"/>
      <c r="H195" s="133" t="str">
        <f t="shared" si="16"/>
        <v xml:space="preserve"> </v>
      </c>
      <c r="I195" s="134" t="str">
        <f t="shared" si="17"/>
        <v xml:space="preserve"> </v>
      </c>
      <c r="J195" s="135" t="str">
        <f t="shared" si="21"/>
        <v xml:space="preserve"> </v>
      </c>
      <c r="K195" s="136" t="str">
        <f t="shared" si="18"/>
        <v xml:space="preserve"> </v>
      </c>
      <c r="L195" s="140" t="str">
        <f t="shared" si="19"/>
        <v xml:space="preserve"> </v>
      </c>
      <c r="M195" s="138">
        <f t="shared" si="20"/>
        <v>0</v>
      </c>
      <c r="N195" s="22"/>
    </row>
    <row r="196" spans="1:14" ht="14.15" customHeight="1">
      <c r="A196" s="22"/>
      <c r="B196" s="145"/>
      <c r="C196" s="128" t="s">
        <v>237</v>
      </c>
      <c r="D196" s="141"/>
      <c r="E196" s="142"/>
      <c r="F196" s="131" t="str">
        <f t="shared" si="15"/>
        <v xml:space="preserve"> </v>
      </c>
      <c r="G196" s="132"/>
      <c r="H196" s="133" t="str">
        <f t="shared" si="16"/>
        <v xml:space="preserve"> </v>
      </c>
      <c r="I196" s="134" t="str">
        <f t="shared" si="17"/>
        <v xml:space="preserve"> </v>
      </c>
      <c r="J196" s="135" t="str">
        <f t="shared" si="21"/>
        <v xml:space="preserve"> </v>
      </c>
      <c r="K196" s="136" t="str">
        <f t="shared" si="18"/>
        <v xml:space="preserve"> </v>
      </c>
      <c r="L196" s="140" t="str">
        <f t="shared" si="19"/>
        <v xml:space="preserve"> </v>
      </c>
      <c r="M196" s="138">
        <f t="shared" si="20"/>
        <v>0</v>
      </c>
      <c r="N196" s="22"/>
    </row>
    <row r="197" spans="1:14" ht="14.15" customHeight="1">
      <c r="A197" s="22"/>
      <c r="B197" s="145"/>
      <c r="C197" s="128" t="s">
        <v>238</v>
      </c>
      <c r="D197" s="141"/>
      <c r="E197" s="142"/>
      <c r="F197" s="131" t="str">
        <f t="shared" si="15"/>
        <v xml:space="preserve"> </v>
      </c>
      <c r="G197" s="132"/>
      <c r="H197" s="133" t="str">
        <f t="shared" si="16"/>
        <v xml:space="preserve"> </v>
      </c>
      <c r="I197" s="134" t="str">
        <f t="shared" si="17"/>
        <v xml:space="preserve"> </v>
      </c>
      <c r="J197" s="135" t="str">
        <f t="shared" si="21"/>
        <v xml:space="preserve"> </v>
      </c>
      <c r="K197" s="136" t="str">
        <f t="shared" si="18"/>
        <v xml:space="preserve"> </v>
      </c>
      <c r="L197" s="140" t="str">
        <f t="shared" si="19"/>
        <v xml:space="preserve"> </v>
      </c>
      <c r="M197" s="138">
        <f t="shared" si="20"/>
        <v>0</v>
      </c>
      <c r="N197" s="22"/>
    </row>
    <row r="198" spans="1:14" ht="14.15" customHeight="1">
      <c r="A198" s="22"/>
      <c r="B198" s="145"/>
      <c r="C198" s="128" t="s">
        <v>239</v>
      </c>
      <c r="D198" s="141"/>
      <c r="E198" s="142"/>
      <c r="F198" s="131" t="str">
        <f t="shared" si="15"/>
        <v xml:space="preserve"> </v>
      </c>
      <c r="G198" s="132"/>
      <c r="H198" s="133" t="str">
        <f t="shared" si="16"/>
        <v xml:space="preserve"> </v>
      </c>
      <c r="I198" s="134" t="str">
        <f t="shared" si="17"/>
        <v xml:space="preserve"> </v>
      </c>
      <c r="J198" s="135" t="str">
        <f t="shared" si="21"/>
        <v xml:space="preserve"> </v>
      </c>
      <c r="K198" s="136" t="str">
        <f t="shared" si="18"/>
        <v xml:space="preserve"> </v>
      </c>
      <c r="L198" s="140" t="str">
        <f t="shared" si="19"/>
        <v xml:space="preserve"> </v>
      </c>
      <c r="M198" s="138">
        <f t="shared" si="20"/>
        <v>0</v>
      </c>
      <c r="N198" s="22"/>
    </row>
    <row r="199" spans="1:14" ht="14.15" customHeight="1">
      <c r="A199" s="22"/>
      <c r="B199" s="145"/>
      <c r="C199" s="128" t="s">
        <v>240</v>
      </c>
      <c r="D199" s="141"/>
      <c r="E199" s="142"/>
      <c r="F199" s="131" t="str">
        <f t="shared" si="15"/>
        <v xml:space="preserve"> </v>
      </c>
      <c r="G199" s="132"/>
      <c r="H199" s="133" t="str">
        <f t="shared" si="16"/>
        <v xml:space="preserve"> </v>
      </c>
      <c r="I199" s="134" t="str">
        <f t="shared" si="17"/>
        <v xml:space="preserve"> </v>
      </c>
      <c r="J199" s="135" t="str">
        <f t="shared" si="21"/>
        <v xml:space="preserve"> </v>
      </c>
      <c r="K199" s="136" t="str">
        <f t="shared" si="18"/>
        <v xml:space="preserve"> </v>
      </c>
      <c r="L199" s="140" t="str">
        <f t="shared" si="19"/>
        <v xml:space="preserve"> </v>
      </c>
      <c r="M199" s="138">
        <f t="shared" si="20"/>
        <v>0</v>
      </c>
      <c r="N199" s="22"/>
    </row>
    <row r="200" spans="1:14" ht="14.15" customHeight="1">
      <c r="A200" s="22"/>
      <c r="B200" s="145"/>
      <c r="C200" s="128" t="s">
        <v>241</v>
      </c>
      <c r="D200" s="141"/>
      <c r="E200" s="142"/>
      <c r="F200" s="131" t="str">
        <f t="shared" si="15"/>
        <v xml:space="preserve"> </v>
      </c>
      <c r="G200" s="132"/>
      <c r="H200" s="133" t="str">
        <f t="shared" si="16"/>
        <v xml:space="preserve"> </v>
      </c>
      <c r="I200" s="134" t="str">
        <f t="shared" si="17"/>
        <v xml:space="preserve"> </v>
      </c>
      <c r="J200" s="135" t="str">
        <f t="shared" si="21"/>
        <v xml:space="preserve"> </v>
      </c>
      <c r="K200" s="136" t="str">
        <f t="shared" si="18"/>
        <v xml:space="preserve"> </v>
      </c>
      <c r="L200" s="140" t="str">
        <f t="shared" si="19"/>
        <v xml:space="preserve"> </v>
      </c>
      <c r="M200" s="138">
        <f t="shared" si="20"/>
        <v>0</v>
      </c>
      <c r="N200" s="22"/>
    </row>
    <row r="201" spans="1:14" ht="14.15" customHeight="1">
      <c r="A201" s="22"/>
      <c r="B201" s="145"/>
      <c r="C201" s="128" t="s">
        <v>242</v>
      </c>
      <c r="D201" s="141"/>
      <c r="E201" s="142"/>
      <c r="F201" s="131" t="str">
        <f t="shared" si="15"/>
        <v xml:space="preserve"> </v>
      </c>
      <c r="G201" s="132"/>
      <c r="H201" s="133" t="str">
        <f t="shared" si="16"/>
        <v xml:space="preserve"> </v>
      </c>
      <c r="I201" s="134" t="str">
        <f t="shared" si="17"/>
        <v xml:space="preserve"> </v>
      </c>
      <c r="J201" s="135" t="str">
        <f t="shared" si="21"/>
        <v xml:space="preserve"> </v>
      </c>
      <c r="K201" s="136" t="str">
        <f t="shared" si="18"/>
        <v xml:space="preserve"> </v>
      </c>
      <c r="L201" s="140" t="str">
        <f t="shared" si="19"/>
        <v xml:space="preserve"> </v>
      </c>
      <c r="M201" s="138">
        <f t="shared" si="20"/>
        <v>0</v>
      </c>
      <c r="N201" s="22"/>
    </row>
    <row r="202" spans="1:14" ht="14.15" customHeight="1">
      <c r="A202" s="22"/>
      <c r="B202" s="145"/>
      <c r="C202" s="128" t="s">
        <v>243</v>
      </c>
      <c r="D202" s="141"/>
      <c r="E202" s="142"/>
      <c r="F202" s="131" t="str">
        <f t="shared" si="15"/>
        <v xml:space="preserve"> </v>
      </c>
      <c r="G202" s="132"/>
      <c r="H202" s="133" t="str">
        <f t="shared" si="16"/>
        <v xml:space="preserve"> </v>
      </c>
      <c r="I202" s="134" t="str">
        <f t="shared" si="17"/>
        <v xml:space="preserve"> </v>
      </c>
      <c r="J202" s="135" t="str">
        <f t="shared" si="21"/>
        <v xml:space="preserve"> </v>
      </c>
      <c r="K202" s="136" t="str">
        <f t="shared" si="18"/>
        <v xml:space="preserve"> </v>
      </c>
      <c r="L202" s="140" t="str">
        <f t="shared" si="19"/>
        <v xml:space="preserve"> </v>
      </c>
      <c r="M202" s="138">
        <f t="shared" si="20"/>
        <v>0</v>
      </c>
      <c r="N202" s="22"/>
    </row>
    <row r="203" spans="1:14" ht="14.15" customHeight="1">
      <c r="A203" s="22"/>
      <c r="B203" s="146"/>
      <c r="C203" s="128" t="s">
        <v>244</v>
      </c>
      <c r="D203" s="141"/>
      <c r="E203" s="142"/>
      <c r="F203" s="131" t="str">
        <f t="shared" si="15"/>
        <v xml:space="preserve"> </v>
      </c>
      <c r="G203" s="132"/>
      <c r="H203" s="133" t="str">
        <f t="shared" si="16"/>
        <v xml:space="preserve"> </v>
      </c>
      <c r="I203" s="134" t="str">
        <f t="shared" si="17"/>
        <v xml:space="preserve"> </v>
      </c>
      <c r="J203" s="135" t="str">
        <f t="shared" si="21"/>
        <v xml:space="preserve"> </v>
      </c>
      <c r="K203" s="136" t="str">
        <f t="shared" si="18"/>
        <v xml:space="preserve"> </v>
      </c>
      <c r="L203" s="140" t="str">
        <f t="shared" si="19"/>
        <v xml:space="preserve"> </v>
      </c>
      <c r="M203" s="138">
        <f t="shared" si="20"/>
        <v>0</v>
      </c>
      <c r="N203" s="22"/>
    </row>
    <row r="204" spans="1:14" ht="14.15" customHeight="1">
      <c r="A204" s="22"/>
      <c r="B204" s="144"/>
      <c r="C204" s="128" t="s">
        <v>245</v>
      </c>
      <c r="D204" s="141"/>
      <c r="E204" s="142"/>
      <c r="F204" s="131" t="str">
        <f t="shared" si="15"/>
        <v xml:space="preserve"> </v>
      </c>
      <c r="G204" s="132"/>
      <c r="H204" s="133" t="str">
        <f t="shared" si="16"/>
        <v xml:space="preserve"> </v>
      </c>
      <c r="I204" s="134" t="str">
        <f t="shared" si="17"/>
        <v xml:space="preserve"> </v>
      </c>
      <c r="J204" s="135" t="str">
        <f t="shared" si="21"/>
        <v xml:space="preserve"> </v>
      </c>
      <c r="K204" s="136" t="str">
        <f t="shared" si="18"/>
        <v xml:space="preserve"> </v>
      </c>
      <c r="L204" s="140" t="str">
        <f t="shared" si="19"/>
        <v xml:space="preserve"> </v>
      </c>
      <c r="M204" s="138">
        <f t="shared" si="20"/>
        <v>0</v>
      </c>
      <c r="N204" s="22"/>
    </row>
    <row r="205" spans="1:14" ht="14.15" customHeight="1">
      <c r="A205" s="22"/>
      <c r="B205" s="145"/>
      <c r="C205" s="128" t="s">
        <v>246</v>
      </c>
      <c r="D205" s="141"/>
      <c r="E205" s="142"/>
      <c r="F205" s="131" t="str">
        <f t="shared" si="15"/>
        <v xml:space="preserve"> </v>
      </c>
      <c r="G205" s="132"/>
      <c r="H205" s="133" t="str">
        <f t="shared" si="16"/>
        <v xml:space="preserve"> </v>
      </c>
      <c r="I205" s="134" t="str">
        <f t="shared" si="17"/>
        <v xml:space="preserve"> </v>
      </c>
      <c r="J205" s="135" t="str">
        <f t="shared" si="21"/>
        <v xml:space="preserve"> </v>
      </c>
      <c r="K205" s="136" t="str">
        <f t="shared" si="18"/>
        <v xml:space="preserve"> </v>
      </c>
      <c r="L205" s="140" t="str">
        <f t="shared" si="19"/>
        <v xml:space="preserve"> </v>
      </c>
      <c r="M205" s="138">
        <f t="shared" si="20"/>
        <v>0</v>
      </c>
      <c r="N205" s="22"/>
    </row>
    <row r="206" spans="1:14" ht="14.15" customHeight="1">
      <c r="A206" s="22"/>
      <c r="B206" s="145"/>
      <c r="C206" s="128" t="s">
        <v>247</v>
      </c>
      <c r="D206" s="141"/>
      <c r="E206" s="142"/>
      <c r="F206" s="131" t="str">
        <f t="shared" si="15"/>
        <v xml:space="preserve"> </v>
      </c>
      <c r="G206" s="132"/>
      <c r="H206" s="133" t="str">
        <f t="shared" si="16"/>
        <v xml:space="preserve"> </v>
      </c>
      <c r="I206" s="134" t="str">
        <f t="shared" si="17"/>
        <v xml:space="preserve"> </v>
      </c>
      <c r="J206" s="135" t="str">
        <f t="shared" si="21"/>
        <v xml:space="preserve"> </v>
      </c>
      <c r="K206" s="136" t="str">
        <f t="shared" si="18"/>
        <v xml:space="preserve"> </v>
      </c>
      <c r="L206" s="140" t="str">
        <f t="shared" si="19"/>
        <v xml:space="preserve"> </v>
      </c>
      <c r="M206" s="138">
        <f t="shared" si="20"/>
        <v>0</v>
      </c>
      <c r="N206" s="22"/>
    </row>
    <row r="207" spans="1:14" ht="14.15" customHeight="1">
      <c r="A207" s="22"/>
      <c r="B207" s="145"/>
      <c r="C207" s="128" t="s">
        <v>248</v>
      </c>
      <c r="D207" s="141"/>
      <c r="E207" s="142"/>
      <c r="F207" s="131" t="str">
        <f t="shared" si="15"/>
        <v xml:space="preserve"> </v>
      </c>
      <c r="G207" s="132"/>
      <c r="H207" s="133" t="str">
        <f t="shared" si="16"/>
        <v xml:space="preserve"> </v>
      </c>
      <c r="I207" s="134" t="str">
        <f t="shared" si="17"/>
        <v xml:space="preserve"> </v>
      </c>
      <c r="J207" s="135" t="str">
        <f t="shared" si="21"/>
        <v xml:space="preserve"> </v>
      </c>
      <c r="K207" s="136" t="str">
        <f t="shared" si="18"/>
        <v xml:space="preserve"> </v>
      </c>
      <c r="L207" s="140" t="str">
        <f t="shared" si="19"/>
        <v xml:space="preserve"> </v>
      </c>
      <c r="M207" s="138">
        <f t="shared" si="20"/>
        <v>0</v>
      </c>
      <c r="N207" s="22"/>
    </row>
    <row r="208" spans="1:14" ht="14.15" customHeight="1">
      <c r="A208" s="22"/>
      <c r="B208" s="145"/>
      <c r="C208" s="128" t="s">
        <v>249</v>
      </c>
      <c r="D208" s="141"/>
      <c r="E208" s="142"/>
      <c r="F208" s="131" t="str">
        <f t="shared" si="15"/>
        <v xml:space="preserve"> </v>
      </c>
      <c r="G208" s="132"/>
      <c r="H208" s="133" t="str">
        <f t="shared" si="16"/>
        <v xml:space="preserve"> </v>
      </c>
      <c r="I208" s="134" t="str">
        <f t="shared" si="17"/>
        <v xml:space="preserve"> </v>
      </c>
      <c r="J208" s="135" t="str">
        <f t="shared" si="21"/>
        <v xml:space="preserve"> </v>
      </c>
      <c r="K208" s="136" t="str">
        <f t="shared" si="18"/>
        <v xml:space="preserve"> </v>
      </c>
      <c r="L208" s="140" t="str">
        <f t="shared" si="19"/>
        <v xml:space="preserve"> </v>
      </c>
      <c r="M208" s="138">
        <f t="shared" si="20"/>
        <v>0</v>
      </c>
      <c r="N208" s="22"/>
    </row>
    <row r="209" spans="1:14" ht="14.15" customHeight="1">
      <c r="A209" s="22"/>
      <c r="B209" s="145"/>
      <c r="C209" s="128" t="s">
        <v>250</v>
      </c>
      <c r="D209" s="141"/>
      <c r="E209" s="142"/>
      <c r="F209" s="131" t="str">
        <f t="shared" si="15"/>
        <v xml:space="preserve"> </v>
      </c>
      <c r="G209" s="132"/>
      <c r="H209" s="133" t="str">
        <f t="shared" si="16"/>
        <v xml:space="preserve"> </v>
      </c>
      <c r="I209" s="134" t="str">
        <f t="shared" si="17"/>
        <v xml:space="preserve"> </v>
      </c>
      <c r="J209" s="135" t="str">
        <f t="shared" si="21"/>
        <v xml:space="preserve"> </v>
      </c>
      <c r="K209" s="136" t="str">
        <f t="shared" si="18"/>
        <v xml:space="preserve"> </v>
      </c>
      <c r="L209" s="140" t="str">
        <f t="shared" si="19"/>
        <v xml:space="preserve"> </v>
      </c>
      <c r="M209" s="138">
        <f t="shared" si="20"/>
        <v>0</v>
      </c>
      <c r="N209" s="22"/>
    </row>
    <row r="210" spans="1:14" ht="14.15" customHeight="1">
      <c r="A210" s="22"/>
      <c r="B210" s="145"/>
      <c r="C210" s="128" t="s">
        <v>251</v>
      </c>
      <c r="D210" s="141"/>
      <c r="E210" s="142"/>
      <c r="F210" s="131" t="str">
        <f t="shared" si="15"/>
        <v xml:space="preserve"> </v>
      </c>
      <c r="G210" s="132"/>
      <c r="H210" s="133" t="str">
        <f t="shared" si="16"/>
        <v xml:space="preserve"> </v>
      </c>
      <c r="I210" s="134" t="str">
        <f t="shared" si="17"/>
        <v xml:space="preserve"> </v>
      </c>
      <c r="J210" s="135" t="str">
        <f t="shared" si="21"/>
        <v xml:space="preserve"> </v>
      </c>
      <c r="K210" s="136" t="str">
        <f t="shared" si="18"/>
        <v xml:space="preserve"> </v>
      </c>
      <c r="L210" s="140" t="str">
        <f t="shared" si="19"/>
        <v xml:space="preserve"> </v>
      </c>
      <c r="M210" s="138">
        <f t="shared" si="20"/>
        <v>0</v>
      </c>
      <c r="N210" s="22"/>
    </row>
    <row r="211" spans="1:14" ht="14.15" customHeight="1">
      <c r="A211" s="22"/>
      <c r="B211" s="145"/>
      <c r="C211" s="128" t="s">
        <v>252</v>
      </c>
      <c r="D211" s="141"/>
      <c r="E211" s="142"/>
      <c r="F211" s="131" t="str">
        <f t="shared" si="15"/>
        <v xml:space="preserve"> </v>
      </c>
      <c r="G211" s="132"/>
      <c r="H211" s="133" t="str">
        <f t="shared" si="16"/>
        <v xml:space="preserve"> </v>
      </c>
      <c r="I211" s="134" t="str">
        <f t="shared" si="17"/>
        <v xml:space="preserve"> </v>
      </c>
      <c r="J211" s="135" t="str">
        <f t="shared" si="21"/>
        <v xml:space="preserve"> </v>
      </c>
      <c r="K211" s="136" t="str">
        <f t="shared" si="18"/>
        <v xml:space="preserve"> </v>
      </c>
      <c r="L211" s="140" t="str">
        <f t="shared" si="19"/>
        <v xml:space="preserve"> </v>
      </c>
      <c r="M211" s="138">
        <f t="shared" si="20"/>
        <v>0</v>
      </c>
      <c r="N211" s="22"/>
    </row>
    <row r="212" spans="1:14" ht="14.15" customHeight="1">
      <c r="A212" s="22"/>
      <c r="B212" s="145"/>
      <c r="C212" s="128" t="s">
        <v>253</v>
      </c>
      <c r="D212" s="141"/>
      <c r="E212" s="142"/>
      <c r="F212" s="131" t="str">
        <f t="shared" si="15"/>
        <v xml:space="preserve"> </v>
      </c>
      <c r="G212" s="132"/>
      <c r="H212" s="133" t="str">
        <f t="shared" si="16"/>
        <v xml:space="preserve"> </v>
      </c>
      <c r="I212" s="134" t="str">
        <f t="shared" si="17"/>
        <v xml:space="preserve"> </v>
      </c>
      <c r="J212" s="135" t="str">
        <f t="shared" si="21"/>
        <v xml:space="preserve"> </v>
      </c>
      <c r="K212" s="136" t="str">
        <f t="shared" si="18"/>
        <v xml:space="preserve"> </v>
      </c>
      <c r="L212" s="140" t="str">
        <f t="shared" si="19"/>
        <v xml:space="preserve"> </v>
      </c>
      <c r="M212" s="138">
        <f t="shared" si="20"/>
        <v>0</v>
      </c>
      <c r="N212" s="22"/>
    </row>
    <row r="213" spans="1:14" ht="14.15" customHeight="1">
      <c r="A213" s="22"/>
      <c r="B213" s="1376" t="str">
        <f>IF(ISBLANK(H7)," ",H7)</f>
        <v xml:space="preserve"> </v>
      </c>
      <c r="C213" s="128" t="s">
        <v>254</v>
      </c>
      <c r="D213" s="141"/>
      <c r="E213" s="130"/>
      <c r="F213" s="131" t="str">
        <f t="shared" si="15"/>
        <v xml:space="preserve"> </v>
      </c>
      <c r="G213" s="132"/>
      <c r="H213" s="133" t="str">
        <f t="shared" si="16"/>
        <v xml:space="preserve"> </v>
      </c>
      <c r="I213" s="134" t="str">
        <f t="shared" si="17"/>
        <v xml:space="preserve"> </v>
      </c>
      <c r="J213" s="135" t="str">
        <f t="shared" si="21"/>
        <v xml:space="preserve"> </v>
      </c>
      <c r="K213" s="136" t="str">
        <f t="shared" si="18"/>
        <v xml:space="preserve"> </v>
      </c>
      <c r="L213" s="140" t="str">
        <f t="shared" si="19"/>
        <v xml:space="preserve"> </v>
      </c>
      <c r="M213" s="138">
        <f t="shared" si="20"/>
        <v>0</v>
      </c>
      <c r="N213" s="22"/>
    </row>
    <row r="214" spans="1:14" ht="14.15" customHeight="1">
      <c r="A214" s="22"/>
      <c r="B214" s="1376"/>
      <c r="C214" s="128" t="s">
        <v>255</v>
      </c>
      <c r="D214" s="129"/>
      <c r="E214" s="130"/>
      <c r="F214" s="131" t="str">
        <f t="shared" si="15"/>
        <v xml:space="preserve"> </v>
      </c>
      <c r="G214" s="132"/>
      <c r="H214" s="133" t="str">
        <f t="shared" si="16"/>
        <v xml:space="preserve"> </v>
      </c>
      <c r="I214" s="134" t="str">
        <f t="shared" si="17"/>
        <v xml:space="preserve"> </v>
      </c>
      <c r="J214" s="135" t="str">
        <f t="shared" si="21"/>
        <v xml:space="preserve"> </v>
      </c>
      <c r="K214" s="136" t="str">
        <f t="shared" si="18"/>
        <v xml:space="preserve"> </v>
      </c>
      <c r="L214" s="140" t="str">
        <f t="shared" si="19"/>
        <v xml:space="preserve"> </v>
      </c>
      <c r="M214" s="138">
        <f t="shared" si="20"/>
        <v>0</v>
      </c>
      <c r="N214" s="22"/>
    </row>
    <row r="215" spans="1:14" ht="14.15" customHeight="1">
      <c r="A215" s="22"/>
      <c r="B215" s="1376"/>
      <c r="C215" s="128" t="s">
        <v>256</v>
      </c>
      <c r="D215" s="129"/>
      <c r="E215" s="130"/>
      <c r="F215" s="131" t="str">
        <f t="shared" si="15"/>
        <v xml:space="preserve"> </v>
      </c>
      <c r="G215" s="132"/>
      <c r="H215" s="133" t="str">
        <f t="shared" si="16"/>
        <v xml:space="preserve"> </v>
      </c>
      <c r="I215" s="134" t="str">
        <f t="shared" si="17"/>
        <v xml:space="preserve"> </v>
      </c>
      <c r="J215" s="135" t="str">
        <f t="shared" si="21"/>
        <v xml:space="preserve"> </v>
      </c>
      <c r="K215" s="136" t="str">
        <f t="shared" si="18"/>
        <v xml:space="preserve"> </v>
      </c>
      <c r="L215" s="140" t="str">
        <f t="shared" si="19"/>
        <v xml:space="preserve"> </v>
      </c>
      <c r="M215" s="138">
        <f t="shared" si="20"/>
        <v>0</v>
      </c>
      <c r="N215" s="22"/>
    </row>
    <row r="216" spans="1:14" ht="14.15" customHeight="1">
      <c r="A216" s="22"/>
      <c r="B216" s="1376"/>
      <c r="C216" s="128" t="s">
        <v>257</v>
      </c>
      <c r="D216" s="141"/>
      <c r="E216" s="142"/>
      <c r="F216" s="131" t="str">
        <f t="shared" si="15"/>
        <v xml:space="preserve"> </v>
      </c>
      <c r="G216" s="132"/>
      <c r="H216" s="133" t="str">
        <f t="shared" si="16"/>
        <v xml:space="preserve"> </v>
      </c>
      <c r="I216" s="134" t="str">
        <f t="shared" si="17"/>
        <v xml:space="preserve"> </v>
      </c>
      <c r="J216" s="135" t="str">
        <f t="shared" si="21"/>
        <v xml:space="preserve"> </v>
      </c>
      <c r="K216" s="136" t="str">
        <f t="shared" si="18"/>
        <v xml:space="preserve"> </v>
      </c>
      <c r="L216" s="140" t="str">
        <f t="shared" si="19"/>
        <v xml:space="preserve"> </v>
      </c>
      <c r="M216" s="138">
        <f t="shared" si="20"/>
        <v>0</v>
      </c>
      <c r="N216" s="22"/>
    </row>
    <row r="217" spans="1:14" ht="14.15" customHeight="1">
      <c r="A217" s="22"/>
      <c r="B217" s="1375" t="s">
        <v>258</v>
      </c>
      <c r="C217" s="128" t="s">
        <v>259</v>
      </c>
      <c r="D217" s="141"/>
      <c r="E217" s="142"/>
      <c r="F217" s="131" t="str">
        <f t="shared" si="15"/>
        <v xml:space="preserve"> </v>
      </c>
      <c r="G217" s="132"/>
      <c r="H217" s="133" t="str">
        <f t="shared" si="16"/>
        <v xml:space="preserve"> </v>
      </c>
      <c r="I217" s="134" t="str">
        <f t="shared" si="17"/>
        <v xml:space="preserve"> </v>
      </c>
      <c r="J217" s="135" t="str">
        <f t="shared" si="21"/>
        <v xml:space="preserve"> </v>
      </c>
      <c r="K217" s="136" t="str">
        <f t="shared" si="18"/>
        <v xml:space="preserve"> </v>
      </c>
      <c r="L217" s="140" t="str">
        <f t="shared" si="19"/>
        <v xml:space="preserve"> </v>
      </c>
      <c r="M217" s="138">
        <f t="shared" si="20"/>
        <v>0</v>
      </c>
      <c r="N217" s="22"/>
    </row>
    <row r="218" spans="1:14" ht="14.15" customHeight="1">
      <c r="A218" s="22"/>
      <c r="B218" s="1375"/>
      <c r="C218" s="128" t="s">
        <v>260</v>
      </c>
      <c r="D218" s="141"/>
      <c r="E218" s="142"/>
      <c r="F218" s="131" t="str">
        <f t="shared" si="15"/>
        <v xml:space="preserve"> </v>
      </c>
      <c r="G218" s="132"/>
      <c r="H218" s="133" t="str">
        <f t="shared" si="16"/>
        <v xml:space="preserve"> </v>
      </c>
      <c r="I218" s="134" t="str">
        <f t="shared" si="17"/>
        <v xml:space="preserve"> </v>
      </c>
      <c r="J218" s="135" t="str">
        <f t="shared" si="21"/>
        <v xml:space="preserve"> </v>
      </c>
      <c r="K218" s="136" t="str">
        <f t="shared" si="18"/>
        <v xml:space="preserve"> </v>
      </c>
      <c r="L218" s="140" t="str">
        <f t="shared" si="19"/>
        <v xml:space="preserve"> </v>
      </c>
      <c r="M218" s="138">
        <f t="shared" si="20"/>
        <v>0</v>
      </c>
      <c r="N218" s="22"/>
    </row>
    <row r="219" spans="1:14" ht="14.15" customHeight="1">
      <c r="A219" s="22"/>
      <c r="B219" s="1375"/>
      <c r="C219" s="128" t="s">
        <v>261</v>
      </c>
      <c r="D219" s="141"/>
      <c r="E219" s="142"/>
      <c r="F219" s="131" t="str">
        <f t="shared" si="15"/>
        <v xml:space="preserve"> </v>
      </c>
      <c r="G219" s="132"/>
      <c r="H219" s="133" t="str">
        <f t="shared" si="16"/>
        <v xml:space="preserve"> </v>
      </c>
      <c r="I219" s="134" t="str">
        <f t="shared" si="17"/>
        <v xml:space="preserve"> </v>
      </c>
      <c r="J219" s="135" t="str">
        <f t="shared" si="21"/>
        <v xml:space="preserve"> </v>
      </c>
      <c r="K219" s="136" t="str">
        <f t="shared" si="18"/>
        <v xml:space="preserve"> </v>
      </c>
      <c r="L219" s="140" t="str">
        <f t="shared" si="19"/>
        <v xml:space="preserve"> </v>
      </c>
      <c r="M219" s="138">
        <f t="shared" si="20"/>
        <v>0</v>
      </c>
      <c r="N219" s="22"/>
    </row>
    <row r="220" spans="1:14" ht="14.15" customHeight="1">
      <c r="A220" s="22"/>
      <c r="B220" s="1375"/>
      <c r="C220" s="128" t="s">
        <v>262</v>
      </c>
      <c r="D220" s="141"/>
      <c r="E220" s="142"/>
      <c r="F220" s="131" t="str">
        <f t="shared" si="15"/>
        <v xml:space="preserve"> </v>
      </c>
      <c r="G220" s="132"/>
      <c r="H220" s="133" t="str">
        <f t="shared" si="16"/>
        <v xml:space="preserve"> </v>
      </c>
      <c r="I220" s="134" t="str">
        <f t="shared" si="17"/>
        <v xml:space="preserve"> </v>
      </c>
      <c r="J220" s="135" t="str">
        <f t="shared" si="21"/>
        <v xml:space="preserve"> </v>
      </c>
      <c r="K220" s="136" t="str">
        <f t="shared" si="18"/>
        <v xml:space="preserve"> </v>
      </c>
      <c r="L220" s="140" t="str">
        <f t="shared" si="19"/>
        <v xml:space="preserve"> </v>
      </c>
      <c r="M220" s="138">
        <f t="shared" si="20"/>
        <v>0</v>
      </c>
      <c r="N220" s="22"/>
    </row>
    <row r="221" spans="1:14" ht="14.15" customHeight="1">
      <c r="A221" s="22"/>
      <c r="B221" s="145"/>
      <c r="C221" s="128" t="s">
        <v>263</v>
      </c>
      <c r="D221" s="141"/>
      <c r="E221" s="142"/>
      <c r="F221" s="131" t="str">
        <f t="shared" si="15"/>
        <v xml:space="preserve"> </v>
      </c>
      <c r="G221" s="132"/>
      <c r="H221" s="133" t="str">
        <f t="shared" si="16"/>
        <v xml:space="preserve"> </v>
      </c>
      <c r="I221" s="134" t="str">
        <f t="shared" si="17"/>
        <v xml:space="preserve"> </v>
      </c>
      <c r="J221" s="135" t="str">
        <f t="shared" si="21"/>
        <v xml:space="preserve"> </v>
      </c>
      <c r="K221" s="136" t="str">
        <f t="shared" si="18"/>
        <v xml:space="preserve"> </v>
      </c>
      <c r="L221" s="140" t="str">
        <f t="shared" si="19"/>
        <v xml:space="preserve"> </v>
      </c>
      <c r="M221" s="138">
        <f t="shared" si="20"/>
        <v>0</v>
      </c>
      <c r="N221" s="22"/>
    </row>
    <row r="222" spans="1:14" ht="14.15" customHeight="1">
      <c r="A222" s="22"/>
      <c r="B222" s="145"/>
      <c r="C222" s="128" t="s">
        <v>264</v>
      </c>
      <c r="D222" s="141"/>
      <c r="E222" s="142"/>
      <c r="F222" s="131" t="str">
        <f t="shared" si="15"/>
        <v xml:space="preserve"> </v>
      </c>
      <c r="G222" s="132"/>
      <c r="H222" s="133" t="str">
        <f t="shared" si="16"/>
        <v xml:space="preserve"> </v>
      </c>
      <c r="I222" s="134" t="str">
        <f t="shared" si="17"/>
        <v xml:space="preserve"> </v>
      </c>
      <c r="J222" s="135" t="str">
        <f t="shared" si="21"/>
        <v xml:space="preserve"> </v>
      </c>
      <c r="K222" s="136" t="str">
        <f t="shared" si="18"/>
        <v xml:space="preserve"> </v>
      </c>
      <c r="L222" s="140" t="str">
        <f t="shared" si="19"/>
        <v xml:space="preserve"> </v>
      </c>
      <c r="M222" s="138">
        <f t="shared" si="20"/>
        <v>0</v>
      </c>
      <c r="N222" s="22"/>
    </row>
    <row r="223" spans="1:14" ht="14.15" customHeight="1">
      <c r="A223" s="22"/>
      <c r="B223" s="145"/>
      <c r="C223" s="128" t="s">
        <v>265</v>
      </c>
      <c r="D223" s="141"/>
      <c r="E223" s="142"/>
      <c r="F223" s="131" t="str">
        <f t="shared" si="15"/>
        <v xml:space="preserve"> </v>
      </c>
      <c r="G223" s="132"/>
      <c r="H223" s="133" t="str">
        <f t="shared" si="16"/>
        <v xml:space="preserve"> </v>
      </c>
      <c r="I223" s="134" t="str">
        <f t="shared" si="17"/>
        <v xml:space="preserve"> </v>
      </c>
      <c r="J223" s="135" t="str">
        <f t="shared" si="21"/>
        <v xml:space="preserve"> </v>
      </c>
      <c r="K223" s="136" t="str">
        <f t="shared" si="18"/>
        <v xml:space="preserve"> </v>
      </c>
      <c r="L223" s="140" t="str">
        <f t="shared" si="19"/>
        <v xml:space="preserve"> </v>
      </c>
      <c r="M223" s="138">
        <f t="shared" si="20"/>
        <v>0</v>
      </c>
      <c r="N223" s="22"/>
    </row>
    <row r="224" spans="1:14" ht="14.15" customHeight="1">
      <c r="A224" s="22"/>
      <c r="B224" s="145"/>
      <c r="C224" s="128" t="s">
        <v>266</v>
      </c>
      <c r="D224" s="141"/>
      <c r="E224" s="142"/>
      <c r="F224" s="131" t="str">
        <f t="shared" si="15"/>
        <v xml:space="preserve"> </v>
      </c>
      <c r="G224" s="132"/>
      <c r="H224" s="133" t="str">
        <f t="shared" si="16"/>
        <v xml:space="preserve"> </v>
      </c>
      <c r="I224" s="134" t="str">
        <f t="shared" si="17"/>
        <v xml:space="preserve"> </v>
      </c>
      <c r="J224" s="135" t="str">
        <f t="shared" si="21"/>
        <v xml:space="preserve"> </v>
      </c>
      <c r="K224" s="136" t="str">
        <f t="shared" si="18"/>
        <v xml:space="preserve"> </v>
      </c>
      <c r="L224" s="140" t="str">
        <f t="shared" si="19"/>
        <v xml:space="preserve"> </v>
      </c>
      <c r="M224" s="138">
        <f t="shared" si="20"/>
        <v>0</v>
      </c>
      <c r="N224" s="22"/>
    </row>
    <row r="225" spans="1:14" ht="14.15" customHeight="1">
      <c r="A225" s="22"/>
      <c r="B225" s="145"/>
      <c r="C225" s="128" t="s">
        <v>267</v>
      </c>
      <c r="D225" s="141"/>
      <c r="E225" s="142"/>
      <c r="F225" s="131" t="str">
        <f t="shared" si="15"/>
        <v xml:space="preserve"> </v>
      </c>
      <c r="G225" s="132"/>
      <c r="H225" s="133" t="str">
        <f t="shared" si="16"/>
        <v xml:space="preserve"> </v>
      </c>
      <c r="I225" s="134" t="str">
        <f t="shared" si="17"/>
        <v xml:space="preserve"> </v>
      </c>
      <c r="J225" s="135" t="str">
        <f t="shared" si="21"/>
        <v xml:space="preserve"> </v>
      </c>
      <c r="K225" s="136" t="str">
        <f t="shared" si="18"/>
        <v xml:space="preserve"> </v>
      </c>
      <c r="L225" s="140" t="str">
        <f t="shared" si="19"/>
        <v xml:space="preserve"> </v>
      </c>
      <c r="M225" s="138">
        <f t="shared" si="20"/>
        <v>0</v>
      </c>
      <c r="N225" s="22"/>
    </row>
    <row r="226" spans="1:14" ht="14.15" customHeight="1">
      <c r="A226" s="22"/>
      <c r="B226" s="145"/>
      <c r="C226" s="128" t="s">
        <v>268</v>
      </c>
      <c r="D226" s="141"/>
      <c r="E226" s="142"/>
      <c r="F226" s="131" t="str">
        <f t="shared" si="15"/>
        <v xml:space="preserve"> </v>
      </c>
      <c r="G226" s="132"/>
      <c r="H226" s="133" t="str">
        <f t="shared" si="16"/>
        <v xml:space="preserve"> </v>
      </c>
      <c r="I226" s="134" t="str">
        <f t="shared" si="17"/>
        <v xml:space="preserve"> </v>
      </c>
      <c r="J226" s="135" t="str">
        <f t="shared" si="21"/>
        <v xml:space="preserve"> </v>
      </c>
      <c r="K226" s="136" t="str">
        <f t="shared" si="18"/>
        <v xml:space="preserve"> </v>
      </c>
      <c r="L226" s="140" t="str">
        <f t="shared" si="19"/>
        <v xml:space="preserve"> </v>
      </c>
      <c r="M226" s="138">
        <f t="shared" si="20"/>
        <v>0</v>
      </c>
      <c r="N226" s="22"/>
    </row>
    <row r="227" spans="1:14" ht="14.15" customHeight="1">
      <c r="A227" s="22"/>
      <c r="B227" s="145"/>
      <c r="C227" s="128" t="s">
        <v>269</v>
      </c>
      <c r="D227" s="141"/>
      <c r="E227" s="142"/>
      <c r="F227" s="131" t="str">
        <f t="shared" si="15"/>
        <v xml:space="preserve"> </v>
      </c>
      <c r="G227" s="237"/>
      <c r="H227" s="133" t="str">
        <f t="shared" si="16"/>
        <v xml:space="preserve"> </v>
      </c>
      <c r="I227" s="134" t="str">
        <f t="shared" si="17"/>
        <v xml:space="preserve"> </v>
      </c>
      <c r="J227" s="135" t="str">
        <f t="shared" si="21"/>
        <v xml:space="preserve"> </v>
      </c>
      <c r="K227" s="136" t="str">
        <f t="shared" si="18"/>
        <v xml:space="preserve"> </v>
      </c>
      <c r="L227" s="140" t="str">
        <f t="shared" si="19"/>
        <v xml:space="preserve"> </v>
      </c>
      <c r="M227" s="138">
        <f t="shared" si="20"/>
        <v>0</v>
      </c>
      <c r="N227" s="22"/>
    </row>
    <row r="228" spans="1:14" ht="14.15" customHeight="1">
      <c r="A228" s="22"/>
      <c r="B228" s="145"/>
      <c r="C228" s="128" t="s">
        <v>270</v>
      </c>
      <c r="D228" s="141"/>
      <c r="E228" s="142"/>
      <c r="F228" s="131" t="str">
        <f t="shared" si="15"/>
        <v xml:space="preserve"> </v>
      </c>
      <c r="G228" s="132"/>
      <c r="H228" s="133" t="str">
        <f t="shared" si="16"/>
        <v xml:space="preserve"> </v>
      </c>
      <c r="I228" s="134" t="str">
        <f t="shared" si="17"/>
        <v xml:space="preserve"> </v>
      </c>
      <c r="J228" s="135" t="str">
        <f t="shared" si="21"/>
        <v xml:space="preserve"> </v>
      </c>
      <c r="K228" s="136" t="str">
        <f t="shared" si="18"/>
        <v xml:space="preserve"> </v>
      </c>
      <c r="L228" s="140" t="str">
        <f t="shared" si="19"/>
        <v xml:space="preserve"> </v>
      </c>
      <c r="M228" s="138">
        <f t="shared" si="20"/>
        <v>0</v>
      </c>
      <c r="N228" s="22"/>
    </row>
    <row r="229" spans="1:14" ht="14.15" customHeight="1">
      <c r="A229" s="22"/>
      <c r="B229" s="145"/>
      <c r="C229" s="128" t="s">
        <v>271</v>
      </c>
      <c r="D229" s="141"/>
      <c r="E229" s="142"/>
      <c r="F229" s="131" t="str">
        <f t="shared" si="15"/>
        <v xml:space="preserve"> </v>
      </c>
      <c r="G229" s="132"/>
      <c r="H229" s="133" t="str">
        <f t="shared" si="16"/>
        <v xml:space="preserve"> </v>
      </c>
      <c r="I229" s="134" t="str">
        <f t="shared" si="17"/>
        <v xml:space="preserve"> </v>
      </c>
      <c r="J229" s="135" t="str">
        <f t="shared" si="21"/>
        <v xml:space="preserve"> </v>
      </c>
      <c r="K229" s="136" t="str">
        <f t="shared" si="18"/>
        <v xml:space="preserve"> </v>
      </c>
      <c r="L229" s="140" t="str">
        <f t="shared" si="19"/>
        <v xml:space="preserve"> </v>
      </c>
      <c r="M229" s="138">
        <f t="shared" si="20"/>
        <v>0</v>
      </c>
      <c r="N229" s="22"/>
    </row>
    <row r="230" spans="1:14" ht="14.15" customHeight="1">
      <c r="A230" s="22"/>
      <c r="B230" s="145"/>
      <c r="C230" s="128" t="s">
        <v>272</v>
      </c>
      <c r="D230" s="141"/>
      <c r="E230" s="142"/>
      <c r="F230" s="131" t="str">
        <f t="shared" si="15"/>
        <v xml:space="preserve"> </v>
      </c>
      <c r="G230" s="132"/>
      <c r="H230" s="133" t="str">
        <f t="shared" si="16"/>
        <v xml:space="preserve"> </v>
      </c>
      <c r="I230" s="134" t="str">
        <f t="shared" si="17"/>
        <v xml:space="preserve"> </v>
      </c>
      <c r="J230" s="135" t="str">
        <f t="shared" si="21"/>
        <v xml:space="preserve"> </v>
      </c>
      <c r="K230" s="136" t="str">
        <f t="shared" si="18"/>
        <v xml:space="preserve"> </v>
      </c>
      <c r="L230" s="140" t="str">
        <f t="shared" si="19"/>
        <v xml:space="preserve"> </v>
      </c>
      <c r="M230" s="138">
        <f t="shared" si="20"/>
        <v>0</v>
      </c>
      <c r="N230" s="22"/>
    </row>
    <row r="231" spans="1:14" ht="14.15" customHeight="1">
      <c r="A231" s="22"/>
      <c r="B231" s="145"/>
      <c r="C231" s="128" t="s">
        <v>273</v>
      </c>
      <c r="D231" s="141"/>
      <c r="E231" s="142"/>
      <c r="F231" s="131" t="str">
        <f t="shared" si="15"/>
        <v xml:space="preserve"> </v>
      </c>
      <c r="G231" s="132"/>
      <c r="H231" s="133" t="str">
        <f t="shared" si="16"/>
        <v xml:space="preserve"> </v>
      </c>
      <c r="I231" s="134" t="str">
        <f t="shared" si="17"/>
        <v xml:space="preserve"> </v>
      </c>
      <c r="J231" s="135" t="str">
        <f t="shared" si="21"/>
        <v xml:space="preserve"> </v>
      </c>
      <c r="K231" s="136" t="str">
        <f t="shared" si="18"/>
        <v xml:space="preserve"> </v>
      </c>
      <c r="L231" s="140" t="str">
        <f t="shared" si="19"/>
        <v xml:space="preserve"> </v>
      </c>
      <c r="M231" s="138">
        <f t="shared" si="20"/>
        <v>0</v>
      </c>
      <c r="N231" s="22"/>
    </row>
    <row r="232" spans="1:14" ht="14.15" customHeight="1">
      <c r="A232" s="22"/>
      <c r="B232" s="145"/>
      <c r="C232" s="128" t="s">
        <v>274</v>
      </c>
      <c r="D232" s="141"/>
      <c r="E232" s="142"/>
      <c r="F232" s="131" t="str">
        <f t="shared" si="15"/>
        <v xml:space="preserve"> </v>
      </c>
      <c r="G232" s="132"/>
      <c r="H232" s="133" t="str">
        <f t="shared" si="16"/>
        <v xml:space="preserve"> </v>
      </c>
      <c r="I232" s="134" t="str">
        <f t="shared" si="17"/>
        <v xml:space="preserve"> </v>
      </c>
      <c r="J232" s="135" t="str">
        <f t="shared" si="21"/>
        <v xml:space="preserve"> </v>
      </c>
      <c r="K232" s="136" t="str">
        <f t="shared" si="18"/>
        <v xml:space="preserve"> </v>
      </c>
      <c r="L232" s="140" t="str">
        <f t="shared" si="19"/>
        <v xml:space="preserve"> </v>
      </c>
      <c r="M232" s="138">
        <f t="shared" si="20"/>
        <v>0</v>
      </c>
      <c r="N232" s="22"/>
    </row>
    <row r="233" spans="1:14" ht="14.15" customHeight="1">
      <c r="A233" s="22"/>
      <c r="B233" s="146"/>
      <c r="C233" s="128" t="s">
        <v>275</v>
      </c>
      <c r="D233" s="141"/>
      <c r="E233" s="142"/>
      <c r="F233" s="131" t="str">
        <f t="shared" si="15"/>
        <v xml:space="preserve"> </v>
      </c>
      <c r="G233" s="132"/>
      <c r="H233" s="133" t="str">
        <f t="shared" si="16"/>
        <v xml:space="preserve"> </v>
      </c>
      <c r="I233" s="134" t="str">
        <f t="shared" si="17"/>
        <v xml:space="preserve"> </v>
      </c>
      <c r="J233" s="135" t="str">
        <f t="shared" si="21"/>
        <v xml:space="preserve"> </v>
      </c>
      <c r="K233" s="136" t="str">
        <f t="shared" si="18"/>
        <v xml:space="preserve"> </v>
      </c>
      <c r="L233" s="140" t="str">
        <f t="shared" si="19"/>
        <v xml:space="preserve"> </v>
      </c>
      <c r="M233" s="138">
        <f t="shared" si="20"/>
        <v>0</v>
      </c>
      <c r="N233" s="22"/>
    </row>
    <row r="234" spans="1:14" ht="14.15" customHeight="1">
      <c r="A234" s="22"/>
      <c r="B234" s="144"/>
      <c r="C234" s="128" t="s">
        <v>276</v>
      </c>
      <c r="D234" s="141"/>
      <c r="E234" s="142"/>
      <c r="F234" s="131" t="str">
        <f t="shared" si="15"/>
        <v xml:space="preserve"> </v>
      </c>
      <c r="G234" s="132"/>
      <c r="H234" s="133" t="str">
        <f t="shared" si="16"/>
        <v xml:space="preserve"> </v>
      </c>
      <c r="I234" s="134" t="str">
        <f t="shared" si="17"/>
        <v xml:space="preserve"> </v>
      </c>
      <c r="J234" s="135" t="str">
        <f t="shared" si="21"/>
        <v xml:space="preserve"> </v>
      </c>
      <c r="K234" s="136" t="str">
        <f t="shared" si="18"/>
        <v xml:space="preserve"> </v>
      </c>
      <c r="L234" s="140" t="str">
        <f t="shared" si="19"/>
        <v xml:space="preserve"> </v>
      </c>
      <c r="M234" s="138">
        <f t="shared" si="20"/>
        <v>0</v>
      </c>
      <c r="N234" s="22"/>
    </row>
    <row r="235" spans="1:14" ht="14.15" customHeight="1">
      <c r="A235" s="22"/>
      <c r="B235" s="145"/>
      <c r="C235" s="128" t="s">
        <v>277</v>
      </c>
      <c r="D235" s="141"/>
      <c r="E235" s="142"/>
      <c r="F235" s="131" t="str">
        <f t="shared" si="15"/>
        <v xml:space="preserve"> </v>
      </c>
      <c r="G235" s="132"/>
      <c r="H235" s="133" t="str">
        <f t="shared" si="16"/>
        <v xml:space="preserve"> </v>
      </c>
      <c r="I235" s="134" t="str">
        <f t="shared" si="17"/>
        <v xml:space="preserve"> </v>
      </c>
      <c r="J235" s="135" t="str">
        <f t="shared" si="21"/>
        <v xml:space="preserve"> </v>
      </c>
      <c r="K235" s="136" t="str">
        <f t="shared" si="18"/>
        <v xml:space="preserve"> </v>
      </c>
      <c r="L235" s="140" t="str">
        <f t="shared" si="19"/>
        <v xml:space="preserve"> </v>
      </c>
      <c r="M235" s="138">
        <f t="shared" si="20"/>
        <v>0</v>
      </c>
      <c r="N235" s="22"/>
    </row>
    <row r="236" spans="1:14" ht="14.15" customHeight="1">
      <c r="A236" s="22"/>
      <c r="B236" s="145"/>
      <c r="C236" s="128" t="s">
        <v>278</v>
      </c>
      <c r="D236" s="141"/>
      <c r="E236" s="142"/>
      <c r="F236" s="131" t="str">
        <f t="shared" si="15"/>
        <v xml:space="preserve"> </v>
      </c>
      <c r="G236" s="132"/>
      <c r="H236" s="133" t="str">
        <f t="shared" si="16"/>
        <v xml:space="preserve"> </v>
      </c>
      <c r="I236" s="134" t="str">
        <f t="shared" si="17"/>
        <v xml:space="preserve"> </v>
      </c>
      <c r="J236" s="135" t="str">
        <f t="shared" si="21"/>
        <v xml:space="preserve"> </v>
      </c>
      <c r="K236" s="136" t="str">
        <f t="shared" si="18"/>
        <v xml:space="preserve"> </v>
      </c>
      <c r="L236" s="140" t="str">
        <f t="shared" si="19"/>
        <v xml:space="preserve"> </v>
      </c>
      <c r="M236" s="138">
        <f t="shared" si="20"/>
        <v>0</v>
      </c>
      <c r="N236" s="22"/>
    </row>
    <row r="237" spans="1:14" ht="14.15" customHeight="1">
      <c r="A237" s="22"/>
      <c r="B237" s="145"/>
      <c r="C237" s="128" t="s">
        <v>279</v>
      </c>
      <c r="D237" s="141"/>
      <c r="E237" s="142"/>
      <c r="F237" s="131" t="str">
        <f t="shared" si="15"/>
        <v xml:space="preserve"> </v>
      </c>
      <c r="G237" s="132"/>
      <c r="H237" s="133" t="str">
        <f t="shared" si="16"/>
        <v xml:space="preserve"> </v>
      </c>
      <c r="I237" s="134" t="str">
        <f t="shared" si="17"/>
        <v xml:space="preserve"> </v>
      </c>
      <c r="J237" s="135" t="str">
        <f t="shared" si="21"/>
        <v xml:space="preserve"> </v>
      </c>
      <c r="K237" s="136" t="str">
        <f t="shared" si="18"/>
        <v xml:space="preserve"> </v>
      </c>
      <c r="L237" s="140" t="str">
        <f t="shared" si="19"/>
        <v xml:space="preserve"> </v>
      </c>
      <c r="M237" s="138">
        <f t="shared" si="20"/>
        <v>0</v>
      </c>
      <c r="N237" s="22"/>
    </row>
    <row r="238" spans="1:14" ht="14.15" customHeight="1">
      <c r="A238" s="22"/>
      <c r="B238" s="145"/>
      <c r="C238" s="128" t="s">
        <v>280</v>
      </c>
      <c r="D238" s="141"/>
      <c r="E238" s="142"/>
      <c r="F238" s="131" t="str">
        <f t="shared" si="15"/>
        <v xml:space="preserve"> </v>
      </c>
      <c r="G238" s="132"/>
      <c r="H238" s="133" t="str">
        <f t="shared" si="16"/>
        <v xml:space="preserve"> </v>
      </c>
      <c r="I238" s="134" t="str">
        <f t="shared" si="17"/>
        <v xml:space="preserve"> </v>
      </c>
      <c r="J238" s="135" t="str">
        <f t="shared" si="21"/>
        <v xml:space="preserve"> </v>
      </c>
      <c r="K238" s="136" t="str">
        <f t="shared" si="18"/>
        <v xml:space="preserve"> </v>
      </c>
      <c r="L238" s="140" t="str">
        <f t="shared" si="19"/>
        <v xml:space="preserve"> </v>
      </c>
      <c r="M238" s="138">
        <f t="shared" si="20"/>
        <v>0</v>
      </c>
      <c r="N238" s="22"/>
    </row>
    <row r="239" spans="1:14" ht="14.15" customHeight="1">
      <c r="A239" s="22"/>
      <c r="B239" s="145"/>
      <c r="C239" s="128" t="s">
        <v>281</v>
      </c>
      <c r="D239" s="141"/>
      <c r="E239" s="142"/>
      <c r="F239" s="131" t="str">
        <f t="shared" si="15"/>
        <v xml:space="preserve"> </v>
      </c>
      <c r="G239" s="132"/>
      <c r="H239" s="133" t="str">
        <f t="shared" si="16"/>
        <v xml:space="preserve"> </v>
      </c>
      <c r="I239" s="134" t="str">
        <f t="shared" si="17"/>
        <v xml:space="preserve"> </v>
      </c>
      <c r="J239" s="135" t="str">
        <f t="shared" si="21"/>
        <v xml:space="preserve"> </v>
      </c>
      <c r="K239" s="136" t="str">
        <f t="shared" si="18"/>
        <v xml:space="preserve"> </v>
      </c>
      <c r="L239" s="140" t="str">
        <f t="shared" si="19"/>
        <v xml:space="preserve"> </v>
      </c>
      <c r="M239" s="138">
        <f t="shared" si="20"/>
        <v>0</v>
      </c>
      <c r="N239" s="22"/>
    </row>
    <row r="240" spans="1:14" ht="14.15" customHeight="1">
      <c r="A240" s="22"/>
      <c r="B240" s="145"/>
      <c r="C240" s="128" t="s">
        <v>282</v>
      </c>
      <c r="D240" s="141"/>
      <c r="E240" s="142"/>
      <c r="F240" s="131" t="str">
        <f t="shared" si="15"/>
        <v xml:space="preserve"> </v>
      </c>
      <c r="G240" s="132"/>
      <c r="H240" s="133" t="str">
        <f t="shared" si="16"/>
        <v xml:space="preserve"> </v>
      </c>
      <c r="I240" s="134" t="str">
        <f t="shared" si="17"/>
        <v xml:space="preserve"> </v>
      </c>
      <c r="J240" s="135" t="str">
        <f t="shared" si="21"/>
        <v xml:space="preserve"> </v>
      </c>
      <c r="K240" s="136" t="str">
        <f t="shared" si="18"/>
        <v xml:space="preserve"> </v>
      </c>
      <c r="L240" s="140" t="str">
        <f t="shared" si="19"/>
        <v xml:space="preserve"> </v>
      </c>
      <c r="M240" s="138">
        <f t="shared" si="20"/>
        <v>0</v>
      </c>
      <c r="N240" s="22"/>
    </row>
    <row r="241" spans="1:14" ht="14.15" customHeight="1">
      <c r="A241" s="22"/>
      <c r="B241" s="145"/>
      <c r="C241" s="128" t="s">
        <v>283</v>
      </c>
      <c r="D241" s="141"/>
      <c r="E241" s="130"/>
      <c r="F241" s="131" t="str">
        <f t="shared" si="15"/>
        <v xml:space="preserve"> </v>
      </c>
      <c r="G241" s="132"/>
      <c r="H241" s="133" t="str">
        <f t="shared" si="16"/>
        <v xml:space="preserve"> </v>
      </c>
      <c r="I241" s="134" t="str">
        <f t="shared" si="17"/>
        <v xml:space="preserve"> </v>
      </c>
      <c r="J241" s="135" t="str">
        <f t="shared" si="21"/>
        <v xml:space="preserve"> </v>
      </c>
      <c r="K241" s="136" t="str">
        <f t="shared" si="18"/>
        <v xml:space="preserve"> </v>
      </c>
      <c r="L241" s="140" t="str">
        <f t="shared" si="19"/>
        <v xml:space="preserve"> </v>
      </c>
      <c r="M241" s="138">
        <f t="shared" si="20"/>
        <v>0</v>
      </c>
      <c r="N241" s="22"/>
    </row>
    <row r="242" spans="1:14" ht="14.15" customHeight="1">
      <c r="A242" s="22"/>
      <c r="B242" s="145"/>
      <c r="C242" s="128" t="s">
        <v>284</v>
      </c>
      <c r="D242" s="129"/>
      <c r="E242" s="130"/>
      <c r="F242" s="131" t="str">
        <f t="shared" si="15"/>
        <v xml:space="preserve"> </v>
      </c>
      <c r="G242" s="132"/>
      <c r="H242" s="133" t="str">
        <f t="shared" si="16"/>
        <v xml:space="preserve"> </v>
      </c>
      <c r="I242" s="134" t="str">
        <f t="shared" si="17"/>
        <v xml:space="preserve"> </v>
      </c>
      <c r="J242" s="135" t="str">
        <f t="shared" si="21"/>
        <v xml:space="preserve"> </v>
      </c>
      <c r="K242" s="136" t="str">
        <f t="shared" si="18"/>
        <v xml:space="preserve"> </v>
      </c>
      <c r="L242" s="140" t="str">
        <f t="shared" si="19"/>
        <v xml:space="preserve"> </v>
      </c>
      <c r="M242" s="138">
        <f t="shared" si="20"/>
        <v>0</v>
      </c>
      <c r="N242" s="22"/>
    </row>
    <row r="243" spans="1:14" ht="14.15" customHeight="1">
      <c r="A243" s="22"/>
      <c r="B243" s="1376" t="str">
        <f>IF(ISBLANK(H7)," ",H7)</f>
        <v xml:space="preserve"> </v>
      </c>
      <c r="C243" s="128" t="s">
        <v>285</v>
      </c>
      <c r="D243" s="129"/>
      <c r="E243" s="130"/>
      <c r="F243" s="131" t="str">
        <f t="shared" si="15"/>
        <v xml:space="preserve"> </v>
      </c>
      <c r="G243" s="132"/>
      <c r="H243" s="133" t="str">
        <f t="shared" si="16"/>
        <v xml:space="preserve"> </v>
      </c>
      <c r="I243" s="134" t="str">
        <f t="shared" si="17"/>
        <v xml:space="preserve"> </v>
      </c>
      <c r="J243" s="135" t="str">
        <f t="shared" si="21"/>
        <v xml:space="preserve"> </v>
      </c>
      <c r="K243" s="136" t="str">
        <f t="shared" si="18"/>
        <v xml:space="preserve"> </v>
      </c>
      <c r="L243" s="140" t="str">
        <f t="shared" si="19"/>
        <v xml:space="preserve"> </v>
      </c>
      <c r="M243" s="138">
        <f t="shared" si="20"/>
        <v>0</v>
      </c>
      <c r="N243" s="22"/>
    </row>
    <row r="244" spans="1:14" ht="14.15" customHeight="1">
      <c r="A244" s="22"/>
      <c r="B244" s="1376"/>
      <c r="C244" s="128" t="s">
        <v>286</v>
      </c>
      <c r="D244" s="141"/>
      <c r="E244" s="142"/>
      <c r="F244" s="131" t="str">
        <f t="shared" ref="F244:F307" si="22">IF(AND(NOT(ISBLANK(D244)),NOT(ISBLANK(E244)),NOT(ISBLANK(D243)),NOT(ISBLANK(E243))),24-D243-(E243/60)+D244+(E244/60)," ")</f>
        <v xml:space="preserve"> </v>
      </c>
      <c r="G244" s="132"/>
      <c r="H244" s="133" t="str">
        <f t="shared" ref="H244:H307" si="23">IF(AND(NOT(ISBLANK(D244)),NOT(ISBLANK(E244)),G244&gt;0),G244/F244*24," ")</f>
        <v xml:space="preserve"> </v>
      </c>
      <c r="I244" s="134" t="str">
        <f t="shared" ref="I244:I307" si="24">IF(OR(ISBLANK(G244),M244=0,H244&lt;0.8*M244)," ",H244)</f>
        <v xml:space="preserve"> </v>
      </c>
      <c r="J244" s="135" t="str">
        <f t="shared" si="21"/>
        <v xml:space="preserve"> </v>
      </c>
      <c r="K244" s="136" t="str">
        <f t="shared" ref="K244:K307" si="25">IF(J244=" "," ",J244*1.2)</f>
        <v xml:space="preserve"> </v>
      </c>
      <c r="L244" s="140" t="str">
        <f t="shared" ref="L244:L307" si="26">IF(I244&lt;=K244,I244," ")</f>
        <v xml:space="preserve"> </v>
      </c>
      <c r="M244" s="138">
        <f t="shared" ref="M244:M307" si="27">IF(AND(ISBLANK($I$20),ISBLANK($I$23),ISBLANK($I$26),ISBLANK($I$31),ISBLANK($I$38)),0,IF(SUM($I$20*(100-$I$21)/100,$I$23*(100-$I$24)/100,$I$26,$I$31)&gt;0,($I$20*(100-$I$21)/100+$I$23*(100-$I$24)/100+$I$26+$I$31)/366,$I$38/366))</f>
        <v>0</v>
      </c>
      <c r="N244" s="22"/>
    </row>
    <row r="245" spans="1:14" ht="14.15" customHeight="1">
      <c r="A245" s="22"/>
      <c r="B245" s="1376"/>
      <c r="C245" s="128" t="s">
        <v>287</v>
      </c>
      <c r="D245" s="141"/>
      <c r="E245" s="142"/>
      <c r="F245" s="131" t="str">
        <f t="shared" si="22"/>
        <v xml:space="preserve"> </v>
      </c>
      <c r="G245" s="132"/>
      <c r="H245" s="133" t="str">
        <f t="shared" si="23"/>
        <v xml:space="preserve"> </v>
      </c>
      <c r="I245" s="134" t="str">
        <f t="shared" si="24"/>
        <v xml:space="preserve"> </v>
      </c>
      <c r="J245" s="135" t="str">
        <f t="shared" si="21"/>
        <v xml:space="preserve"> </v>
      </c>
      <c r="K245" s="136" t="str">
        <f t="shared" si="25"/>
        <v xml:space="preserve"> </v>
      </c>
      <c r="L245" s="140" t="str">
        <f t="shared" si="26"/>
        <v xml:space="preserve"> </v>
      </c>
      <c r="M245" s="138">
        <f t="shared" si="27"/>
        <v>0</v>
      </c>
      <c r="N245" s="22"/>
    </row>
    <row r="246" spans="1:14" ht="14.15" customHeight="1">
      <c r="A246" s="22"/>
      <c r="B246" s="1376"/>
      <c r="C246" s="128" t="s">
        <v>288</v>
      </c>
      <c r="D246" s="141"/>
      <c r="E246" s="142"/>
      <c r="F246" s="131" t="str">
        <f t="shared" si="22"/>
        <v xml:space="preserve"> </v>
      </c>
      <c r="G246" s="132"/>
      <c r="H246" s="133" t="str">
        <f t="shared" si="23"/>
        <v xml:space="preserve"> </v>
      </c>
      <c r="I246" s="134" t="str">
        <f t="shared" si="24"/>
        <v xml:space="preserve"> </v>
      </c>
      <c r="J246" s="135" t="str">
        <f t="shared" si="21"/>
        <v xml:space="preserve"> </v>
      </c>
      <c r="K246" s="136" t="str">
        <f t="shared" si="25"/>
        <v xml:space="preserve"> </v>
      </c>
      <c r="L246" s="140" t="str">
        <f t="shared" si="26"/>
        <v xml:space="preserve"> </v>
      </c>
      <c r="M246" s="138">
        <f t="shared" si="27"/>
        <v>0</v>
      </c>
      <c r="N246" s="22"/>
    </row>
    <row r="247" spans="1:14" ht="14.15" customHeight="1">
      <c r="A247" s="22"/>
      <c r="B247" s="1375" t="s">
        <v>289</v>
      </c>
      <c r="C247" s="128" t="s">
        <v>290</v>
      </c>
      <c r="D247" s="141"/>
      <c r="E247" s="142"/>
      <c r="F247" s="131" t="str">
        <f t="shared" si="22"/>
        <v xml:space="preserve"> </v>
      </c>
      <c r="G247" s="132"/>
      <c r="H247" s="133" t="str">
        <f t="shared" si="23"/>
        <v xml:space="preserve"> </v>
      </c>
      <c r="I247" s="134" t="str">
        <f t="shared" si="24"/>
        <v xml:space="preserve"> </v>
      </c>
      <c r="J247" s="135" t="str">
        <f t="shared" si="21"/>
        <v xml:space="preserve"> </v>
      </c>
      <c r="K247" s="136" t="str">
        <f t="shared" si="25"/>
        <v xml:space="preserve"> </v>
      </c>
      <c r="L247" s="140" t="str">
        <f t="shared" si="26"/>
        <v xml:space="preserve"> </v>
      </c>
      <c r="M247" s="138">
        <f t="shared" si="27"/>
        <v>0</v>
      </c>
      <c r="N247" s="22"/>
    </row>
    <row r="248" spans="1:14" ht="14.15" customHeight="1">
      <c r="A248" s="22"/>
      <c r="B248" s="1375"/>
      <c r="C248" s="128" t="s">
        <v>291</v>
      </c>
      <c r="D248" s="141"/>
      <c r="E248" s="142"/>
      <c r="F248" s="131" t="str">
        <f t="shared" si="22"/>
        <v xml:space="preserve"> </v>
      </c>
      <c r="G248" s="132"/>
      <c r="H248" s="133" t="str">
        <f t="shared" si="23"/>
        <v xml:space="preserve"> </v>
      </c>
      <c r="I248" s="134" t="str">
        <f t="shared" si="24"/>
        <v xml:space="preserve"> </v>
      </c>
      <c r="J248" s="135" t="str">
        <f t="shared" si="21"/>
        <v xml:space="preserve"> </v>
      </c>
      <c r="K248" s="136" t="str">
        <f t="shared" si="25"/>
        <v xml:space="preserve"> </v>
      </c>
      <c r="L248" s="140" t="str">
        <f t="shared" si="26"/>
        <v xml:space="preserve"> </v>
      </c>
      <c r="M248" s="138">
        <f t="shared" si="27"/>
        <v>0</v>
      </c>
      <c r="N248" s="22"/>
    </row>
    <row r="249" spans="1:14" ht="14.15" customHeight="1">
      <c r="A249" s="22"/>
      <c r="B249" s="1375"/>
      <c r="C249" s="128" t="s">
        <v>292</v>
      </c>
      <c r="D249" s="141"/>
      <c r="E249" s="142"/>
      <c r="F249" s="131" t="str">
        <f t="shared" si="22"/>
        <v xml:space="preserve"> </v>
      </c>
      <c r="G249" s="132"/>
      <c r="H249" s="133" t="str">
        <f t="shared" si="23"/>
        <v xml:space="preserve"> </v>
      </c>
      <c r="I249" s="134" t="str">
        <f t="shared" si="24"/>
        <v xml:space="preserve"> </v>
      </c>
      <c r="J249" s="135" t="str">
        <f t="shared" si="21"/>
        <v xml:space="preserve"> </v>
      </c>
      <c r="K249" s="136" t="str">
        <f t="shared" si="25"/>
        <v xml:space="preserve"> </v>
      </c>
      <c r="L249" s="140" t="str">
        <f t="shared" si="26"/>
        <v xml:space="preserve"> </v>
      </c>
      <c r="M249" s="138">
        <f t="shared" si="27"/>
        <v>0</v>
      </c>
      <c r="N249" s="22"/>
    </row>
    <row r="250" spans="1:14" ht="14.15" customHeight="1">
      <c r="A250" s="22"/>
      <c r="B250" s="1375"/>
      <c r="C250" s="128" t="s">
        <v>293</v>
      </c>
      <c r="D250" s="141"/>
      <c r="E250" s="142"/>
      <c r="F250" s="131" t="str">
        <f t="shared" si="22"/>
        <v xml:space="preserve"> </v>
      </c>
      <c r="G250" s="132"/>
      <c r="H250" s="133" t="str">
        <f t="shared" si="23"/>
        <v xml:space="preserve"> </v>
      </c>
      <c r="I250" s="134" t="str">
        <f t="shared" si="24"/>
        <v xml:space="preserve"> </v>
      </c>
      <c r="J250" s="135" t="str">
        <f t="shared" ref="J250:J313" si="28">IF(MIN(I240:I260)=0," ",MIN(I240:I260))</f>
        <v xml:space="preserve"> </v>
      </c>
      <c r="K250" s="136" t="str">
        <f t="shared" si="25"/>
        <v xml:space="preserve"> </v>
      </c>
      <c r="L250" s="140" t="str">
        <f t="shared" si="26"/>
        <v xml:space="preserve"> </v>
      </c>
      <c r="M250" s="138">
        <f t="shared" si="27"/>
        <v>0</v>
      </c>
      <c r="N250" s="22"/>
    </row>
    <row r="251" spans="1:14" ht="14.15" customHeight="1">
      <c r="A251" s="22"/>
      <c r="B251" s="1375"/>
      <c r="C251" s="128" t="s">
        <v>294</v>
      </c>
      <c r="D251" s="141"/>
      <c r="E251" s="142"/>
      <c r="F251" s="131" t="str">
        <f t="shared" si="22"/>
        <v xml:space="preserve"> </v>
      </c>
      <c r="G251" s="132"/>
      <c r="H251" s="133" t="str">
        <f t="shared" si="23"/>
        <v xml:space="preserve"> </v>
      </c>
      <c r="I251" s="134" t="str">
        <f t="shared" si="24"/>
        <v xml:space="preserve"> </v>
      </c>
      <c r="J251" s="135" t="str">
        <f t="shared" si="28"/>
        <v xml:space="preserve"> </v>
      </c>
      <c r="K251" s="136" t="str">
        <f t="shared" si="25"/>
        <v xml:space="preserve"> </v>
      </c>
      <c r="L251" s="140" t="str">
        <f t="shared" si="26"/>
        <v xml:space="preserve"> </v>
      </c>
      <c r="M251" s="138">
        <f t="shared" si="27"/>
        <v>0</v>
      </c>
      <c r="N251" s="22"/>
    </row>
    <row r="252" spans="1:14" ht="14.15" customHeight="1">
      <c r="A252" s="22"/>
      <c r="B252" s="145"/>
      <c r="C252" s="128" t="s">
        <v>295</v>
      </c>
      <c r="D252" s="141"/>
      <c r="E252" s="142"/>
      <c r="F252" s="131" t="str">
        <f t="shared" si="22"/>
        <v xml:space="preserve"> </v>
      </c>
      <c r="G252" s="132"/>
      <c r="H252" s="133" t="str">
        <f t="shared" si="23"/>
        <v xml:space="preserve"> </v>
      </c>
      <c r="I252" s="134" t="str">
        <f t="shared" si="24"/>
        <v xml:space="preserve"> </v>
      </c>
      <c r="J252" s="135" t="str">
        <f t="shared" si="28"/>
        <v xml:space="preserve"> </v>
      </c>
      <c r="K252" s="136" t="str">
        <f t="shared" si="25"/>
        <v xml:space="preserve"> </v>
      </c>
      <c r="L252" s="140" t="str">
        <f t="shared" si="26"/>
        <v xml:space="preserve"> </v>
      </c>
      <c r="M252" s="138">
        <f t="shared" si="27"/>
        <v>0</v>
      </c>
      <c r="N252" s="22"/>
    </row>
    <row r="253" spans="1:14" ht="14.15" customHeight="1">
      <c r="A253" s="22"/>
      <c r="B253" s="145"/>
      <c r="C253" s="128" t="s">
        <v>296</v>
      </c>
      <c r="D253" s="141"/>
      <c r="E253" s="142"/>
      <c r="F253" s="131" t="str">
        <f t="shared" si="22"/>
        <v xml:space="preserve"> </v>
      </c>
      <c r="G253" s="132"/>
      <c r="H253" s="133" t="str">
        <f t="shared" si="23"/>
        <v xml:space="preserve"> </v>
      </c>
      <c r="I253" s="134" t="str">
        <f t="shared" si="24"/>
        <v xml:space="preserve"> </v>
      </c>
      <c r="J253" s="135" t="str">
        <f t="shared" si="28"/>
        <v xml:space="preserve"> </v>
      </c>
      <c r="K253" s="136" t="str">
        <f t="shared" si="25"/>
        <v xml:space="preserve"> </v>
      </c>
      <c r="L253" s="140" t="str">
        <f t="shared" si="26"/>
        <v xml:space="preserve"> </v>
      </c>
      <c r="M253" s="138">
        <f t="shared" si="27"/>
        <v>0</v>
      </c>
      <c r="N253" s="22"/>
    </row>
    <row r="254" spans="1:14" ht="14.15" customHeight="1">
      <c r="A254" s="22"/>
      <c r="B254" s="145"/>
      <c r="C254" s="128" t="s">
        <v>297</v>
      </c>
      <c r="D254" s="141"/>
      <c r="E254" s="142"/>
      <c r="F254" s="131" t="str">
        <f t="shared" si="22"/>
        <v xml:space="preserve"> </v>
      </c>
      <c r="G254" s="132"/>
      <c r="H254" s="133" t="str">
        <f t="shared" si="23"/>
        <v xml:space="preserve"> </v>
      </c>
      <c r="I254" s="134" t="str">
        <f t="shared" si="24"/>
        <v xml:space="preserve"> </v>
      </c>
      <c r="J254" s="135" t="str">
        <f t="shared" si="28"/>
        <v xml:space="preserve"> </v>
      </c>
      <c r="K254" s="136" t="str">
        <f t="shared" si="25"/>
        <v xml:space="preserve"> </v>
      </c>
      <c r="L254" s="140" t="str">
        <f t="shared" si="26"/>
        <v xml:space="preserve"> </v>
      </c>
      <c r="M254" s="138">
        <f t="shared" si="27"/>
        <v>0</v>
      </c>
      <c r="N254" s="22"/>
    </row>
    <row r="255" spans="1:14" ht="14.15" customHeight="1">
      <c r="A255" s="22"/>
      <c r="B255" s="145"/>
      <c r="C255" s="128" t="s">
        <v>298</v>
      </c>
      <c r="D255" s="141"/>
      <c r="E255" s="142"/>
      <c r="F255" s="131" t="str">
        <f t="shared" si="22"/>
        <v xml:space="preserve"> </v>
      </c>
      <c r="G255" s="132"/>
      <c r="H255" s="133" t="str">
        <f t="shared" si="23"/>
        <v xml:space="preserve"> </v>
      </c>
      <c r="I255" s="134" t="str">
        <f t="shared" si="24"/>
        <v xml:space="preserve"> </v>
      </c>
      <c r="J255" s="135" t="str">
        <f t="shared" si="28"/>
        <v xml:space="preserve"> </v>
      </c>
      <c r="K255" s="136" t="str">
        <f t="shared" si="25"/>
        <v xml:space="preserve"> </v>
      </c>
      <c r="L255" s="140" t="str">
        <f t="shared" si="26"/>
        <v xml:space="preserve"> </v>
      </c>
      <c r="M255" s="138">
        <f t="shared" si="27"/>
        <v>0</v>
      </c>
      <c r="N255" s="22"/>
    </row>
    <row r="256" spans="1:14" ht="14.15" customHeight="1">
      <c r="A256" s="22"/>
      <c r="B256" s="145"/>
      <c r="C256" s="128" t="s">
        <v>299</v>
      </c>
      <c r="D256" s="141"/>
      <c r="E256" s="142"/>
      <c r="F256" s="131" t="str">
        <f t="shared" si="22"/>
        <v xml:space="preserve"> </v>
      </c>
      <c r="G256" s="132"/>
      <c r="H256" s="133" t="str">
        <f t="shared" si="23"/>
        <v xml:space="preserve"> </v>
      </c>
      <c r="I256" s="134" t="str">
        <f t="shared" si="24"/>
        <v xml:space="preserve"> </v>
      </c>
      <c r="J256" s="135" t="str">
        <f t="shared" si="28"/>
        <v xml:space="preserve"> </v>
      </c>
      <c r="K256" s="136" t="str">
        <f t="shared" si="25"/>
        <v xml:space="preserve"> </v>
      </c>
      <c r="L256" s="140" t="str">
        <f t="shared" si="26"/>
        <v xml:space="preserve"> </v>
      </c>
      <c r="M256" s="138">
        <f t="shared" si="27"/>
        <v>0</v>
      </c>
      <c r="N256" s="22"/>
    </row>
    <row r="257" spans="1:14" ht="14.15" customHeight="1">
      <c r="A257" s="22"/>
      <c r="B257" s="145"/>
      <c r="C257" s="128" t="s">
        <v>300</v>
      </c>
      <c r="D257" s="141"/>
      <c r="E257" s="142"/>
      <c r="F257" s="131" t="str">
        <f t="shared" si="22"/>
        <v xml:space="preserve"> </v>
      </c>
      <c r="G257" s="132"/>
      <c r="H257" s="133" t="str">
        <f t="shared" si="23"/>
        <v xml:space="preserve"> </v>
      </c>
      <c r="I257" s="134" t="str">
        <f t="shared" si="24"/>
        <v xml:space="preserve"> </v>
      </c>
      <c r="J257" s="135" t="str">
        <f t="shared" si="28"/>
        <v xml:space="preserve"> </v>
      </c>
      <c r="K257" s="136" t="str">
        <f t="shared" si="25"/>
        <v xml:space="preserve"> </v>
      </c>
      <c r="L257" s="140" t="str">
        <f t="shared" si="26"/>
        <v xml:space="preserve"> </v>
      </c>
      <c r="M257" s="138">
        <f t="shared" si="27"/>
        <v>0</v>
      </c>
      <c r="N257" s="22"/>
    </row>
    <row r="258" spans="1:14" ht="14.15" customHeight="1">
      <c r="A258" s="22"/>
      <c r="B258" s="145"/>
      <c r="C258" s="128" t="s">
        <v>301</v>
      </c>
      <c r="D258" s="141"/>
      <c r="E258" s="142"/>
      <c r="F258" s="131" t="str">
        <f t="shared" si="22"/>
        <v xml:space="preserve"> </v>
      </c>
      <c r="G258" s="132"/>
      <c r="H258" s="133" t="str">
        <f t="shared" si="23"/>
        <v xml:space="preserve"> </v>
      </c>
      <c r="I258" s="134" t="str">
        <f t="shared" si="24"/>
        <v xml:space="preserve"> </v>
      </c>
      <c r="J258" s="135" t="str">
        <f t="shared" si="28"/>
        <v xml:space="preserve"> </v>
      </c>
      <c r="K258" s="136" t="str">
        <f t="shared" si="25"/>
        <v xml:space="preserve"> </v>
      </c>
      <c r="L258" s="140" t="str">
        <f t="shared" si="26"/>
        <v xml:space="preserve"> </v>
      </c>
      <c r="M258" s="138">
        <f t="shared" si="27"/>
        <v>0</v>
      </c>
      <c r="N258" s="22"/>
    </row>
    <row r="259" spans="1:14" ht="14.15" customHeight="1">
      <c r="A259" s="22"/>
      <c r="B259" s="145"/>
      <c r="C259" s="128" t="s">
        <v>302</v>
      </c>
      <c r="D259" s="141"/>
      <c r="E259" s="142"/>
      <c r="F259" s="131" t="str">
        <f t="shared" si="22"/>
        <v xml:space="preserve"> </v>
      </c>
      <c r="G259" s="132"/>
      <c r="H259" s="133" t="str">
        <f t="shared" si="23"/>
        <v xml:space="preserve"> </v>
      </c>
      <c r="I259" s="134" t="str">
        <f t="shared" si="24"/>
        <v xml:space="preserve"> </v>
      </c>
      <c r="J259" s="135" t="str">
        <f t="shared" si="28"/>
        <v xml:space="preserve"> </v>
      </c>
      <c r="K259" s="136" t="str">
        <f t="shared" si="25"/>
        <v xml:space="preserve"> </v>
      </c>
      <c r="L259" s="140" t="str">
        <f t="shared" si="26"/>
        <v xml:space="preserve"> </v>
      </c>
      <c r="M259" s="138">
        <f t="shared" si="27"/>
        <v>0</v>
      </c>
      <c r="N259" s="22"/>
    </row>
    <row r="260" spans="1:14" ht="14.15" customHeight="1">
      <c r="A260" s="22"/>
      <c r="B260" s="145"/>
      <c r="C260" s="128" t="s">
        <v>303</v>
      </c>
      <c r="D260" s="141"/>
      <c r="E260" s="142"/>
      <c r="F260" s="131" t="str">
        <f t="shared" si="22"/>
        <v xml:space="preserve"> </v>
      </c>
      <c r="G260" s="132"/>
      <c r="H260" s="133" t="str">
        <f t="shared" si="23"/>
        <v xml:space="preserve"> </v>
      </c>
      <c r="I260" s="134" t="str">
        <f t="shared" si="24"/>
        <v xml:space="preserve"> </v>
      </c>
      <c r="J260" s="135" t="str">
        <f t="shared" si="28"/>
        <v xml:space="preserve"> </v>
      </c>
      <c r="K260" s="136" t="str">
        <f t="shared" si="25"/>
        <v xml:space="preserve"> </v>
      </c>
      <c r="L260" s="140" t="str">
        <f t="shared" si="26"/>
        <v xml:space="preserve"> </v>
      </c>
      <c r="M260" s="138">
        <f t="shared" si="27"/>
        <v>0</v>
      </c>
      <c r="N260" s="22"/>
    </row>
    <row r="261" spans="1:14" ht="14.15" customHeight="1">
      <c r="A261" s="22"/>
      <c r="B261" s="145"/>
      <c r="C261" s="128" t="s">
        <v>304</v>
      </c>
      <c r="D261" s="141"/>
      <c r="E261" s="142"/>
      <c r="F261" s="131" t="str">
        <f t="shared" si="22"/>
        <v xml:space="preserve"> </v>
      </c>
      <c r="G261" s="132"/>
      <c r="H261" s="133" t="str">
        <f t="shared" si="23"/>
        <v xml:space="preserve"> </v>
      </c>
      <c r="I261" s="134" t="str">
        <f t="shared" si="24"/>
        <v xml:space="preserve"> </v>
      </c>
      <c r="J261" s="135" t="str">
        <f t="shared" si="28"/>
        <v xml:space="preserve"> </v>
      </c>
      <c r="K261" s="136" t="str">
        <f t="shared" si="25"/>
        <v xml:space="preserve"> </v>
      </c>
      <c r="L261" s="140" t="str">
        <f t="shared" si="26"/>
        <v xml:space="preserve"> </v>
      </c>
      <c r="M261" s="138">
        <f t="shared" si="27"/>
        <v>0</v>
      </c>
      <c r="N261" s="22"/>
    </row>
    <row r="262" spans="1:14" ht="14.15" customHeight="1">
      <c r="A262" s="22"/>
      <c r="B262" s="145"/>
      <c r="C262" s="128" t="s">
        <v>305</v>
      </c>
      <c r="D262" s="141"/>
      <c r="E262" s="142"/>
      <c r="F262" s="131" t="str">
        <f t="shared" si="22"/>
        <v xml:space="preserve"> </v>
      </c>
      <c r="G262" s="132"/>
      <c r="H262" s="133" t="str">
        <f t="shared" si="23"/>
        <v xml:space="preserve"> </v>
      </c>
      <c r="I262" s="134" t="str">
        <f t="shared" si="24"/>
        <v xml:space="preserve"> </v>
      </c>
      <c r="J262" s="135" t="str">
        <f t="shared" si="28"/>
        <v xml:space="preserve"> </v>
      </c>
      <c r="K262" s="136" t="str">
        <f t="shared" si="25"/>
        <v xml:space="preserve"> </v>
      </c>
      <c r="L262" s="140" t="str">
        <f t="shared" si="26"/>
        <v xml:space="preserve"> </v>
      </c>
      <c r="M262" s="138">
        <f t="shared" si="27"/>
        <v>0</v>
      </c>
      <c r="N262" s="22"/>
    </row>
    <row r="263" spans="1:14" ht="14.15" customHeight="1">
      <c r="A263" s="22"/>
      <c r="B263" s="145"/>
      <c r="C263" s="128" t="s">
        <v>306</v>
      </c>
      <c r="D263" s="141"/>
      <c r="E263" s="142"/>
      <c r="F263" s="131" t="str">
        <f t="shared" si="22"/>
        <v xml:space="preserve"> </v>
      </c>
      <c r="G263" s="132"/>
      <c r="H263" s="133" t="str">
        <f t="shared" si="23"/>
        <v xml:space="preserve"> </v>
      </c>
      <c r="I263" s="134" t="str">
        <f t="shared" si="24"/>
        <v xml:space="preserve"> </v>
      </c>
      <c r="J263" s="135" t="str">
        <f t="shared" si="28"/>
        <v xml:space="preserve"> </v>
      </c>
      <c r="K263" s="136" t="str">
        <f t="shared" si="25"/>
        <v xml:space="preserve"> </v>
      </c>
      <c r="L263" s="140" t="str">
        <f t="shared" si="26"/>
        <v xml:space="preserve"> </v>
      </c>
      <c r="M263" s="138">
        <f t="shared" si="27"/>
        <v>0</v>
      </c>
      <c r="N263" s="22"/>
    </row>
    <row r="264" spans="1:14" ht="14.15" customHeight="1">
      <c r="A264" s="22"/>
      <c r="B264" s="146"/>
      <c r="C264" s="128" t="s">
        <v>307</v>
      </c>
      <c r="D264" s="141"/>
      <c r="E264" s="142"/>
      <c r="F264" s="131" t="str">
        <f t="shared" si="22"/>
        <v xml:space="preserve"> </v>
      </c>
      <c r="G264" s="132"/>
      <c r="H264" s="133" t="str">
        <f t="shared" si="23"/>
        <v xml:space="preserve"> </v>
      </c>
      <c r="I264" s="134" t="str">
        <f t="shared" si="24"/>
        <v xml:space="preserve"> </v>
      </c>
      <c r="J264" s="135" t="str">
        <f t="shared" si="28"/>
        <v xml:space="preserve"> </v>
      </c>
      <c r="K264" s="136" t="str">
        <f t="shared" si="25"/>
        <v xml:space="preserve"> </v>
      </c>
      <c r="L264" s="140" t="str">
        <f t="shared" si="26"/>
        <v xml:space="preserve"> </v>
      </c>
      <c r="M264" s="138">
        <f t="shared" si="27"/>
        <v>0</v>
      </c>
      <c r="N264" s="22"/>
    </row>
    <row r="265" spans="1:14" ht="14.15" customHeight="1">
      <c r="A265" s="22"/>
      <c r="B265" s="147"/>
      <c r="C265" s="128" t="s">
        <v>308</v>
      </c>
      <c r="D265" s="141"/>
      <c r="E265" s="142"/>
      <c r="F265" s="131" t="str">
        <f t="shared" si="22"/>
        <v xml:space="preserve"> </v>
      </c>
      <c r="G265" s="132"/>
      <c r="H265" s="133" t="str">
        <f t="shared" si="23"/>
        <v xml:space="preserve"> </v>
      </c>
      <c r="I265" s="134" t="str">
        <f t="shared" si="24"/>
        <v xml:space="preserve"> </v>
      </c>
      <c r="J265" s="135" t="str">
        <f t="shared" si="28"/>
        <v xml:space="preserve"> </v>
      </c>
      <c r="K265" s="136" t="str">
        <f t="shared" si="25"/>
        <v xml:space="preserve"> </v>
      </c>
      <c r="L265" s="140" t="str">
        <f t="shared" si="26"/>
        <v xml:space="preserve"> </v>
      </c>
      <c r="M265" s="138">
        <f t="shared" si="27"/>
        <v>0</v>
      </c>
      <c r="N265" s="22"/>
    </row>
    <row r="266" spans="1:14" ht="14.15" customHeight="1">
      <c r="A266" s="22"/>
      <c r="B266" s="148"/>
      <c r="C266" s="128" t="s">
        <v>309</v>
      </c>
      <c r="D266" s="141"/>
      <c r="E266" s="142"/>
      <c r="F266" s="131" t="str">
        <f t="shared" si="22"/>
        <v xml:space="preserve"> </v>
      </c>
      <c r="G266" s="132"/>
      <c r="H266" s="133" t="str">
        <f t="shared" si="23"/>
        <v xml:space="preserve"> </v>
      </c>
      <c r="I266" s="134" t="str">
        <f t="shared" si="24"/>
        <v xml:space="preserve"> </v>
      </c>
      <c r="J266" s="135" t="str">
        <f t="shared" si="28"/>
        <v xml:space="preserve"> </v>
      </c>
      <c r="K266" s="136" t="str">
        <f t="shared" si="25"/>
        <v xml:space="preserve"> </v>
      </c>
      <c r="L266" s="140" t="str">
        <f t="shared" si="26"/>
        <v xml:space="preserve"> </v>
      </c>
      <c r="M266" s="138">
        <f t="shared" si="27"/>
        <v>0</v>
      </c>
      <c r="N266" s="22"/>
    </row>
    <row r="267" spans="1:14" ht="14.15" customHeight="1">
      <c r="A267" s="22"/>
      <c r="B267" s="148"/>
      <c r="C267" s="128" t="s">
        <v>310</v>
      </c>
      <c r="D267" s="141"/>
      <c r="E267" s="142"/>
      <c r="F267" s="131" t="str">
        <f t="shared" si="22"/>
        <v xml:space="preserve"> </v>
      </c>
      <c r="G267" s="132"/>
      <c r="H267" s="133" t="str">
        <f t="shared" si="23"/>
        <v xml:space="preserve"> </v>
      </c>
      <c r="I267" s="134" t="str">
        <f t="shared" si="24"/>
        <v xml:space="preserve"> </v>
      </c>
      <c r="J267" s="135" t="str">
        <f t="shared" si="28"/>
        <v xml:space="preserve"> </v>
      </c>
      <c r="K267" s="136" t="str">
        <f t="shared" si="25"/>
        <v xml:space="preserve"> </v>
      </c>
      <c r="L267" s="140" t="str">
        <f t="shared" si="26"/>
        <v xml:space="preserve"> </v>
      </c>
      <c r="M267" s="138">
        <f t="shared" si="27"/>
        <v>0</v>
      </c>
      <c r="N267" s="22"/>
    </row>
    <row r="268" spans="1:14" ht="14.15" customHeight="1">
      <c r="A268" s="22"/>
      <c r="B268" s="148"/>
      <c r="C268" s="128" t="s">
        <v>311</v>
      </c>
      <c r="D268" s="141"/>
      <c r="E268" s="142"/>
      <c r="F268" s="131" t="str">
        <f t="shared" si="22"/>
        <v xml:space="preserve"> </v>
      </c>
      <c r="G268" s="132"/>
      <c r="H268" s="133" t="str">
        <f t="shared" si="23"/>
        <v xml:space="preserve"> </v>
      </c>
      <c r="I268" s="134" t="str">
        <f t="shared" si="24"/>
        <v xml:space="preserve"> </v>
      </c>
      <c r="J268" s="135" t="str">
        <f t="shared" si="28"/>
        <v xml:space="preserve"> </v>
      </c>
      <c r="K268" s="136" t="str">
        <f t="shared" si="25"/>
        <v xml:space="preserve"> </v>
      </c>
      <c r="L268" s="140" t="str">
        <f t="shared" si="26"/>
        <v xml:space="preserve"> </v>
      </c>
      <c r="M268" s="138">
        <f t="shared" si="27"/>
        <v>0</v>
      </c>
      <c r="N268" s="22"/>
    </row>
    <row r="269" spans="1:14" ht="14.15" customHeight="1">
      <c r="A269" s="22"/>
      <c r="B269" s="148"/>
      <c r="C269" s="128" t="s">
        <v>312</v>
      </c>
      <c r="D269" s="141"/>
      <c r="E269" s="130"/>
      <c r="F269" s="131" t="str">
        <f t="shared" si="22"/>
        <v xml:space="preserve"> </v>
      </c>
      <c r="G269" s="132"/>
      <c r="H269" s="133" t="str">
        <f t="shared" si="23"/>
        <v xml:space="preserve"> </v>
      </c>
      <c r="I269" s="134" t="str">
        <f t="shared" si="24"/>
        <v xml:space="preserve"> </v>
      </c>
      <c r="J269" s="135" t="str">
        <f t="shared" si="28"/>
        <v xml:space="preserve"> </v>
      </c>
      <c r="K269" s="136" t="str">
        <f t="shared" si="25"/>
        <v xml:space="preserve"> </v>
      </c>
      <c r="L269" s="140" t="str">
        <f t="shared" si="26"/>
        <v xml:space="preserve"> </v>
      </c>
      <c r="M269" s="138">
        <f t="shared" si="27"/>
        <v>0</v>
      </c>
      <c r="N269" s="22"/>
    </row>
    <row r="270" spans="1:14" ht="14.15" customHeight="1">
      <c r="A270" s="22"/>
      <c r="B270" s="148"/>
      <c r="C270" s="128" t="s">
        <v>313</v>
      </c>
      <c r="D270" s="129"/>
      <c r="E270" s="130"/>
      <c r="F270" s="131" t="str">
        <f t="shared" si="22"/>
        <v xml:space="preserve"> </v>
      </c>
      <c r="G270" s="132"/>
      <c r="H270" s="133" t="str">
        <f t="shared" si="23"/>
        <v xml:space="preserve"> </v>
      </c>
      <c r="I270" s="134" t="str">
        <f t="shared" si="24"/>
        <v xml:space="preserve"> </v>
      </c>
      <c r="J270" s="135" t="str">
        <f t="shared" si="28"/>
        <v xml:space="preserve"> </v>
      </c>
      <c r="K270" s="136" t="str">
        <f t="shared" si="25"/>
        <v xml:space="preserve"> </v>
      </c>
      <c r="L270" s="140" t="str">
        <f t="shared" si="26"/>
        <v xml:space="preserve"> </v>
      </c>
      <c r="M270" s="138">
        <f t="shared" si="27"/>
        <v>0</v>
      </c>
      <c r="N270" s="22"/>
    </row>
    <row r="271" spans="1:14" ht="14.15" customHeight="1">
      <c r="A271" s="22"/>
      <c r="B271" s="148"/>
      <c r="C271" s="128" t="s">
        <v>314</v>
      </c>
      <c r="D271" s="129"/>
      <c r="E271" s="130"/>
      <c r="F271" s="131" t="str">
        <f t="shared" si="22"/>
        <v xml:space="preserve"> </v>
      </c>
      <c r="G271" s="132"/>
      <c r="H271" s="133" t="str">
        <f t="shared" si="23"/>
        <v xml:space="preserve"> </v>
      </c>
      <c r="I271" s="134" t="str">
        <f t="shared" si="24"/>
        <v xml:space="preserve"> </v>
      </c>
      <c r="J271" s="135" t="str">
        <f t="shared" si="28"/>
        <v xml:space="preserve"> </v>
      </c>
      <c r="K271" s="136" t="str">
        <f t="shared" si="25"/>
        <v xml:space="preserve"> </v>
      </c>
      <c r="L271" s="140" t="str">
        <f t="shared" si="26"/>
        <v xml:space="preserve"> </v>
      </c>
      <c r="M271" s="138">
        <f t="shared" si="27"/>
        <v>0</v>
      </c>
      <c r="N271" s="22"/>
    </row>
    <row r="272" spans="1:14" ht="14.15" customHeight="1">
      <c r="A272" s="22"/>
      <c r="B272" s="148"/>
      <c r="C272" s="128" t="s">
        <v>315</v>
      </c>
      <c r="D272" s="141"/>
      <c r="E272" s="142"/>
      <c r="F272" s="131" t="str">
        <f t="shared" si="22"/>
        <v xml:space="preserve"> </v>
      </c>
      <c r="G272" s="132"/>
      <c r="H272" s="133" t="str">
        <f t="shared" si="23"/>
        <v xml:space="preserve"> </v>
      </c>
      <c r="I272" s="134" t="str">
        <f t="shared" si="24"/>
        <v xml:space="preserve"> </v>
      </c>
      <c r="J272" s="135" t="str">
        <f t="shared" si="28"/>
        <v xml:space="preserve"> </v>
      </c>
      <c r="K272" s="136" t="str">
        <f t="shared" si="25"/>
        <v xml:space="preserve"> </v>
      </c>
      <c r="L272" s="140" t="str">
        <f t="shared" si="26"/>
        <v xml:space="preserve"> </v>
      </c>
      <c r="M272" s="138">
        <f t="shared" si="27"/>
        <v>0</v>
      </c>
      <c r="N272" s="22"/>
    </row>
    <row r="273" spans="1:14" ht="14.15" customHeight="1">
      <c r="A273" s="22"/>
      <c r="B273" s="148"/>
      <c r="C273" s="128" t="s">
        <v>316</v>
      </c>
      <c r="D273" s="141"/>
      <c r="E273" s="142"/>
      <c r="F273" s="131" t="str">
        <f t="shared" si="22"/>
        <v xml:space="preserve"> </v>
      </c>
      <c r="G273" s="132"/>
      <c r="H273" s="133" t="str">
        <f t="shared" si="23"/>
        <v xml:space="preserve"> </v>
      </c>
      <c r="I273" s="134" t="str">
        <f t="shared" si="24"/>
        <v xml:space="preserve"> </v>
      </c>
      <c r="J273" s="135" t="str">
        <f t="shared" si="28"/>
        <v xml:space="preserve"> </v>
      </c>
      <c r="K273" s="136" t="str">
        <f t="shared" si="25"/>
        <v xml:space="preserve"> </v>
      </c>
      <c r="L273" s="140" t="str">
        <f t="shared" si="26"/>
        <v xml:space="preserve"> </v>
      </c>
      <c r="M273" s="138">
        <f t="shared" si="27"/>
        <v>0</v>
      </c>
      <c r="N273" s="22"/>
    </row>
    <row r="274" spans="1:14" ht="14.15" customHeight="1">
      <c r="A274" s="22"/>
      <c r="B274" s="1376" t="str">
        <f>IF(ISBLANK(H7)," ",H7)</f>
        <v xml:space="preserve"> </v>
      </c>
      <c r="C274" s="128" t="s">
        <v>317</v>
      </c>
      <c r="D274" s="141"/>
      <c r="E274" s="142"/>
      <c r="F274" s="131" t="str">
        <f t="shared" si="22"/>
        <v xml:space="preserve"> </v>
      </c>
      <c r="G274" s="132"/>
      <c r="H274" s="133" t="str">
        <f t="shared" si="23"/>
        <v xml:space="preserve"> </v>
      </c>
      <c r="I274" s="134" t="str">
        <f t="shared" si="24"/>
        <v xml:space="preserve"> </v>
      </c>
      <c r="J274" s="135" t="str">
        <f t="shared" si="28"/>
        <v xml:space="preserve"> </v>
      </c>
      <c r="K274" s="136" t="str">
        <f t="shared" si="25"/>
        <v xml:space="preserve"> </v>
      </c>
      <c r="L274" s="140" t="str">
        <f t="shared" si="26"/>
        <v xml:space="preserve"> </v>
      </c>
      <c r="M274" s="138">
        <f t="shared" si="27"/>
        <v>0</v>
      </c>
      <c r="N274" s="22"/>
    </row>
    <row r="275" spans="1:14" ht="14.15" customHeight="1">
      <c r="A275" s="22"/>
      <c r="B275" s="1376"/>
      <c r="C275" s="128" t="s">
        <v>318</v>
      </c>
      <c r="D275" s="141"/>
      <c r="E275" s="142"/>
      <c r="F275" s="131" t="str">
        <f t="shared" si="22"/>
        <v xml:space="preserve"> </v>
      </c>
      <c r="G275" s="132"/>
      <c r="H275" s="133" t="str">
        <f t="shared" si="23"/>
        <v xml:space="preserve"> </v>
      </c>
      <c r="I275" s="134" t="str">
        <f t="shared" si="24"/>
        <v xml:space="preserve"> </v>
      </c>
      <c r="J275" s="135" t="str">
        <f t="shared" si="28"/>
        <v xml:space="preserve"> </v>
      </c>
      <c r="K275" s="136" t="str">
        <f t="shared" si="25"/>
        <v xml:space="preserve"> </v>
      </c>
      <c r="L275" s="140" t="str">
        <f t="shared" si="26"/>
        <v xml:space="preserve"> </v>
      </c>
      <c r="M275" s="138">
        <f t="shared" si="27"/>
        <v>0</v>
      </c>
      <c r="N275" s="22"/>
    </row>
    <row r="276" spans="1:14" ht="14.15" customHeight="1">
      <c r="A276" s="22"/>
      <c r="B276" s="1376"/>
      <c r="C276" s="128" t="s">
        <v>319</v>
      </c>
      <c r="D276" s="141"/>
      <c r="E276" s="142"/>
      <c r="F276" s="131" t="str">
        <f t="shared" si="22"/>
        <v xml:space="preserve"> </v>
      </c>
      <c r="G276" s="132"/>
      <c r="H276" s="133" t="str">
        <f t="shared" si="23"/>
        <v xml:space="preserve"> </v>
      </c>
      <c r="I276" s="134" t="str">
        <f t="shared" si="24"/>
        <v xml:space="preserve"> </v>
      </c>
      <c r="J276" s="135" t="str">
        <f t="shared" si="28"/>
        <v xml:space="preserve"> </v>
      </c>
      <c r="K276" s="136" t="str">
        <f t="shared" si="25"/>
        <v xml:space="preserve"> </v>
      </c>
      <c r="L276" s="140" t="str">
        <f t="shared" si="26"/>
        <v xml:space="preserve"> </v>
      </c>
      <c r="M276" s="138">
        <f t="shared" si="27"/>
        <v>0</v>
      </c>
      <c r="N276" s="22"/>
    </row>
    <row r="277" spans="1:14" ht="14.15" customHeight="1">
      <c r="A277" s="22"/>
      <c r="B277" s="1376"/>
      <c r="C277" s="128" t="s">
        <v>320</v>
      </c>
      <c r="D277" s="141"/>
      <c r="E277" s="142"/>
      <c r="F277" s="131" t="str">
        <f t="shared" si="22"/>
        <v xml:space="preserve"> </v>
      </c>
      <c r="G277" s="132"/>
      <c r="H277" s="133" t="str">
        <f t="shared" si="23"/>
        <v xml:space="preserve"> </v>
      </c>
      <c r="I277" s="134" t="str">
        <f t="shared" si="24"/>
        <v xml:space="preserve"> </v>
      </c>
      <c r="J277" s="135" t="str">
        <f t="shared" si="28"/>
        <v xml:space="preserve"> </v>
      </c>
      <c r="K277" s="136" t="str">
        <f t="shared" si="25"/>
        <v xml:space="preserve"> </v>
      </c>
      <c r="L277" s="140" t="str">
        <f t="shared" si="26"/>
        <v xml:space="preserve"> </v>
      </c>
      <c r="M277" s="138">
        <f t="shared" si="27"/>
        <v>0</v>
      </c>
      <c r="N277" s="22"/>
    </row>
    <row r="278" spans="1:14" ht="14.15" customHeight="1">
      <c r="A278" s="22"/>
      <c r="B278" s="1375" t="s">
        <v>321</v>
      </c>
      <c r="C278" s="128" t="s">
        <v>322</v>
      </c>
      <c r="D278" s="141"/>
      <c r="E278" s="142"/>
      <c r="F278" s="131" t="str">
        <f t="shared" si="22"/>
        <v xml:space="preserve"> </v>
      </c>
      <c r="G278" s="132"/>
      <c r="H278" s="133" t="str">
        <f t="shared" si="23"/>
        <v xml:space="preserve"> </v>
      </c>
      <c r="I278" s="134" t="str">
        <f t="shared" si="24"/>
        <v xml:space="preserve"> </v>
      </c>
      <c r="J278" s="135" t="str">
        <f t="shared" si="28"/>
        <v xml:space="preserve"> </v>
      </c>
      <c r="K278" s="136" t="str">
        <f t="shared" si="25"/>
        <v xml:space="preserve"> </v>
      </c>
      <c r="L278" s="140" t="str">
        <f t="shared" si="26"/>
        <v xml:space="preserve"> </v>
      </c>
      <c r="M278" s="138">
        <f t="shared" si="27"/>
        <v>0</v>
      </c>
      <c r="N278" s="22"/>
    </row>
    <row r="279" spans="1:14" ht="14.15" customHeight="1">
      <c r="A279" s="22"/>
      <c r="B279" s="1375"/>
      <c r="C279" s="128" t="s">
        <v>323</v>
      </c>
      <c r="D279" s="141"/>
      <c r="E279" s="142"/>
      <c r="F279" s="131" t="str">
        <f t="shared" si="22"/>
        <v xml:space="preserve"> </v>
      </c>
      <c r="G279" s="132"/>
      <c r="H279" s="133" t="str">
        <f t="shared" si="23"/>
        <v xml:space="preserve"> </v>
      </c>
      <c r="I279" s="134" t="str">
        <f t="shared" si="24"/>
        <v xml:space="preserve"> </v>
      </c>
      <c r="J279" s="135" t="str">
        <f t="shared" si="28"/>
        <v xml:space="preserve"> </v>
      </c>
      <c r="K279" s="136" t="str">
        <f t="shared" si="25"/>
        <v xml:space="preserve"> </v>
      </c>
      <c r="L279" s="140" t="str">
        <f t="shared" si="26"/>
        <v xml:space="preserve"> </v>
      </c>
      <c r="M279" s="138">
        <f t="shared" si="27"/>
        <v>0</v>
      </c>
      <c r="N279" s="22"/>
    </row>
    <row r="280" spans="1:14" ht="14.15" customHeight="1">
      <c r="A280" s="22"/>
      <c r="B280" s="1375"/>
      <c r="C280" s="128" t="s">
        <v>324</v>
      </c>
      <c r="D280" s="141"/>
      <c r="E280" s="142"/>
      <c r="F280" s="131" t="str">
        <f t="shared" si="22"/>
        <v xml:space="preserve"> </v>
      </c>
      <c r="G280" s="132"/>
      <c r="H280" s="133" t="str">
        <f t="shared" si="23"/>
        <v xml:space="preserve"> </v>
      </c>
      <c r="I280" s="134" t="str">
        <f t="shared" si="24"/>
        <v xml:space="preserve"> </v>
      </c>
      <c r="J280" s="135" t="str">
        <f t="shared" si="28"/>
        <v xml:space="preserve"> </v>
      </c>
      <c r="K280" s="136" t="str">
        <f t="shared" si="25"/>
        <v xml:space="preserve"> </v>
      </c>
      <c r="L280" s="140" t="str">
        <f t="shared" si="26"/>
        <v xml:space="preserve"> </v>
      </c>
      <c r="M280" s="138">
        <f t="shared" si="27"/>
        <v>0</v>
      </c>
      <c r="N280" s="22"/>
    </row>
    <row r="281" spans="1:14" ht="14.15" customHeight="1">
      <c r="A281" s="22"/>
      <c r="B281" s="1375"/>
      <c r="C281" s="128" t="s">
        <v>325</v>
      </c>
      <c r="D281" s="141"/>
      <c r="E281" s="142"/>
      <c r="F281" s="131" t="str">
        <f t="shared" si="22"/>
        <v xml:space="preserve"> </v>
      </c>
      <c r="G281" s="132"/>
      <c r="H281" s="133" t="str">
        <f t="shared" si="23"/>
        <v xml:space="preserve"> </v>
      </c>
      <c r="I281" s="134" t="str">
        <f t="shared" si="24"/>
        <v xml:space="preserve"> </v>
      </c>
      <c r="J281" s="135" t="str">
        <f t="shared" si="28"/>
        <v xml:space="preserve"> </v>
      </c>
      <c r="K281" s="136" t="str">
        <f t="shared" si="25"/>
        <v xml:space="preserve"> </v>
      </c>
      <c r="L281" s="140" t="str">
        <f t="shared" si="26"/>
        <v xml:space="preserve"> </v>
      </c>
      <c r="M281" s="138">
        <f t="shared" si="27"/>
        <v>0</v>
      </c>
      <c r="N281" s="22"/>
    </row>
    <row r="282" spans="1:14" ht="14.15" customHeight="1">
      <c r="A282" s="22"/>
      <c r="B282" s="1375"/>
      <c r="C282" s="128" t="s">
        <v>326</v>
      </c>
      <c r="D282" s="141"/>
      <c r="E282" s="142"/>
      <c r="F282" s="131" t="str">
        <f t="shared" si="22"/>
        <v xml:space="preserve"> </v>
      </c>
      <c r="G282" s="132"/>
      <c r="H282" s="133" t="str">
        <f t="shared" si="23"/>
        <v xml:space="preserve"> </v>
      </c>
      <c r="I282" s="134" t="str">
        <f t="shared" si="24"/>
        <v xml:space="preserve"> </v>
      </c>
      <c r="J282" s="135" t="str">
        <f t="shared" si="28"/>
        <v xml:space="preserve"> </v>
      </c>
      <c r="K282" s="136" t="str">
        <f t="shared" si="25"/>
        <v xml:space="preserve"> </v>
      </c>
      <c r="L282" s="140" t="str">
        <f t="shared" si="26"/>
        <v xml:space="preserve"> </v>
      </c>
      <c r="M282" s="138">
        <f t="shared" si="27"/>
        <v>0</v>
      </c>
      <c r="N282" s="22"/>
    </row>
    <row r="283" spans="1:14" ht="14.15" customHeight="1">
      <c r="A283" s="22"/>
      <c r="B283" s="1375"/>
      <c r="C283" s="128" t="s">
        <v>327</v>
      </c>
      <c r="D283" s="141"/>
      <c r="E283" s="142"/>
      <c r="F283" s="131" t="str">
        <f t="shared" si="22"/>
        <v xml:space="preserve"> </v>
      </c>
      <c r="G283" s="132"/>
      <c r="H283" s="133" t="str">
        <f t="shared" si="23"/>
        <v xml:space="preserve"> </v>
      </c>
      <c r="I283" s="134" t="str">
        <f t="shared" si="24"/>
        <v xml:space="preserve"> </v>
      </c>
      <c r="J283" s="135" t="str">
        <f t="shared" si="28"/>
        <v xml:space="preserve"> </v>
      </c>
      <c r="K283" s="136" t="str">
        <f t="shared" si="25"/>
        <v xml:space="preserve"> </v>
      </c>
      <c r="L283" s="140" t="str">
        <f t="shared" si="26"/>
        <v xml:space="preserve"> </v>
      </c>
      <c r="M283" s="138">
        <f t="shared" si="27"/>
        <v>0</v>
      </c>
      <c r="N283" s="22"/>
    </row>
    <row r="284" spans="1:14" ht="14.15" customHeight="1">
      <c r="A284" s="22"/>
      <c r="B284" s="148"/>
      <c r="C284" s="128" t="s">
        <v>328</v>
      </c>
      <c r="D284" s="141"/>
      <c r="E284" s="142"/>
      <c r="F284" s="131" t="str">
        <f t="shared" si="22"/>
        <v xml:space="preserve"> </v>
      </c>
      <c r="G284" s="132"/>
      <c r="H284" s="133" t="str">
        <f t="shared" si="23"/>
        <v xml:space="preserve"> </v>
      </c>
      <c r="I284" s="134" t="str">
        <f t="shared" si="24"/>
        <v xml:space="preserve"> </v>
      </c>
      <c r="J284" s="135" t="str">
        <f t="shared" si="28"/>
        <v xml:space="preserve"> </v>
      </c>
      <c r="K284" s="136" t="str">
        <f t="shared" si="25"/>
        <v xml:space="preserve"> </v>
      </c>
      <c r="L284" s="140" t="str">
        <f t="shared" si="26"/>
        <v xml:space="preserve"> </v>
      </c>
      <c r="M284" s="138">
        <f t="shared" si="27"/>
        <v>0</v>
      </c>
      <c r="N284" s="22"/>
    </row>
    <row r="285" spans="1:14" ht="14.15" customHeight="1">
      <c r="A285" s="22"/>
      <c r="B285" s="148"/>
      <c r="C285" s="128" t="s">
        <v>329</v>
      </c>
      <c r="D285" s="141"/>
      <c r="E285" s="142"/>
      <c r="F285" s="131" t="str">
        <f t="shared" si="22"/>
        <v xml:space="preserve"> </v>
      </c>
      <c r="G285" s="132"/>
      <c r="H285" s="133" t="str">
        <f t="shared" si="23"/>
        <v xml:space="preserve"> </v>
      </c>
      <c r="I285" s="134" t="str">
        <f t="shared" si="24"/>
        <v xml:space="preserve"> </v>
      </c>
      <c r="J285" s="135" t="str">
        <f t="shared" si="28"/>
        <v xml:space="preserve"> </v>
      </c>
      <c r="K285" s="136" t="str">
        <f t="shared" si="25"/>
        <v xml:space="preserve"> </v>
      </c>
      <c r="L285" s="140" t="str">
        <f t="shared" si="26"/>
        <v xml:space="preserve"> </v>
      </c>
      <c r="M285" s="138">
        <f t="shared" si="27"/>
        <v>0</v>
      </c>
      <c r="N285" s="22"/>
    </row>
    <row r="286" spans="1:14" ht="14.15" customHeight="1">
      <c r="A286" s="22"/>
      <c r="B286" s="148"/>
      <c r="C286" s="128" t="s">
        <v>330</v>
      </c>
      <c r="D286" s="141"/>
      <c r="E286" s="142"/>
      <c r="F286" s="131" t="str">
        <f t="shared" si="22"/>
        <v xml:space="preserve"> </v>
      </c>
      <c r="G286" s="132"/>
      <c r="H286" s="133" t="str">
        <f t="shared" si="23"/>
        <v xml:space="preserve"> </v>
      </c>
      <c r="I286" s="134" t="str">
        <f t="shared" si="24"/>
        <v xml:space="preserve"> </v>
      </c>
      <c r="J286" s="135" t="str">
        <f t="shared" si="28"/>
        <v xml:space="preserve"> </v>
      </c>
      <c r="K286" s="136" t="str">
        <f t="shared" si="25"/>
        <v xml:space="preserve"> </v>
      </c>
      <c r="L286" s="140" t="str">
        <f t="shared" si="26"/>
        <v xml:space="preserve"> </v>
      </c>
      <c r="M286" s="138">
        <f t="shared" si="27"/>
        <v>0</v>
      </c>
      <c r="N286" s="22"/>
    </row>
    <row r="287" spans="1:14" ht="14.15" customHeight="1">
      <c r="A287" s="22"/>
      <c r="B287" s="148"/>
      <c r="C287" s="128" t="s">
        <v>331</v>
      </c>
      <c r="D287" s="141"/>
      <c r="E287" s="142"/>
      <c r="F287" s="131" t="str">
        <f t="shared" si="22"/>
        <v xml:space="preserve"> </v>
      </c>
      <c r="G287" s="132"/>
      <c r="H287" s="133" t="str">
        <f t="shared" si="23"/>
        <v xml:space="preserve"> </v>
      </c>
      <c r="I287" s="134" t="str">
        <f t="shared" si="24"/>
        <v xml:space="preserve"> </v>
      </c>
      <c r="J287" s="135" t="str">
        <f t="shared" si="28"/>
        <v xml:space="preserve"> </v>
      </c>
      <c r="K287" s="136" t="str">
        <f t="shared" si="25"/>
        <v xml:space="preserve"> </v>
      </c>
      <c r="L287" s="140" t="str">
        <f t="shared" si="26"/>
        <v xml:space="preserve"> </v>
      </c>
      <c r="M287" s="138">
        <f t="shared" si="27"/>
        <v>0</v>
      </c>
      <c r="N287" s="22"/>
    </row>
    <row r="288" spans="1:14" ht="14.15" customHeight="1">
      <c r="A288" s="22"/>
      <c r="B288" s="148"/>
      <c r="C288" s="128" t="s">
        <v>332</v>
      </c>
      <c r="D288" s="141"/>
      <c r="E288" s="142"/>
      <c r="F288" s="131" t="str">
        <f t="shared" si="22"/>
        <v xml:space="preserve"> </v>
      </c>
      <c r="G288" s="132"/>
      <c r="H288" s="133" t="str">
        <f t="shared" si="23"/>
        <v xml:space="preserve"> </v>
      </c>
      <c r="I288" s="134" t="str">
        <f t="shared" si="24"/>
        <v xml:space="preserve"> </v>
      </c>
      <c r="J288" s="135" t="str">
        <f t="shared" si="28"/>
        <v xml:space="preserve"> </v>
      </c>
      <c r="K288" s="136" t="str">
        <f t="shared" si="25"/>
        <v xml:space="preserve"> </v>
      </c>
      <c r="L288" s="140" t="str">
        <f t="shared" si="26"/>
        <v xml:space="preserve"> </v>
      </c>
      <c r="M288" s="138">
        <f t="shared" si="27"/>
        <v>0</v>
      </c>
      <c r="N288" s="22"/>
    </row>
    <row r="289" spans="1:14" ht="14.15" customHeight="1">
      <c r="A289" s="22"/>
      <c r="B289" s="148"/>
      <c r="C289" s="128" t="s">
        <v>333</v>
      </c>
      <c r="D289" s="141"/>
      <c r="E289" s="142"/>
      <c r="F289" s="131" t="str">
        <f t="shared" si="22"/>
        <v xml:space="preserve"> </v>
      </c>
      <c r="G289" s="132"/>
      <c r="H289" s="133" t="str">
        <f t="shared" si="23"/>
        <v xml:space="preserve"> </v>
      </c>
      <c r="I289" s="134" t="str">
        <f t="shared" si="24"/>
        <v xml:space="preserve"> </v>
      </c>
      <c r="J289" s="135" t="str">
        <f t="shared" si="28"/>
        <v xml:space="preserve"> </v>
      </c>
      <c r="K289" s="136" t="str">
        <f t="shared" si="25"/>
        <v xml:space="preserve"> </v>
      </c>
      <c r="L289" s="140" t="str">
        <f t="shared" si="26"/>
        <v xml:space="preserve"> </v>
      </c>
      <c r="M289" s="138">
        <f t="shared" si="27"/>
        <v>0</v>
      </c>
      <c r="N289" s="22"/>
    </row>
    <row r="290" spans="1:14" ht="14.15" customHeight="1">
      <c r="A290" s="22"/>
      <c r="B290" s="148"/>
      <c r="C290" s="128" t="s">
        <v>334</v>
      </c>
      <c r="D290" s="141"/>
      <c r="E290" s="142"/>
      <c r="F290" s="131" t="str">
        <f t="shared" si="22"/>
        <v xml:space="preserve"> </v>
      </c>
      <c r="G290" s="132"/>
      <c r="H290" s="133" t="str">
        <f t="shared" si="23"/>
        <v xml:space="preserve"> </v>
      </c>
      <c r="I290" s="134" t="str">
        <f t="shared" si="24"/>
        <v xml:space="preserve"> </v>
      </c>
      <c r="J290" s="135" t="str">
        <f t="shared" si="28"/>
        <v xml:space="preserve"> </v>
      </c>
      <c r="K290" s="136" t="str">
        <f t="shared" si="25"/>
        <v xml:space="preserve"> </v>
      </c>
      <c r="L290" s="140" t="str">
        <f t="shared" si="26"/>
        <v xml:space="preserve"> </v>
      </c>
      <c r="M290" s="138">
        <f t="shared" si="27"/>
        <v>0</v>
      </c>
      <c r="N290" s="22"/>
    </row>
    <row r="291" spans="1:14" ht="14.15" customHeight="1">
      <c r="A291" s="22"/>
      <c r="B291" s="148"/>
      <c r="C291" s="128" t="s">
        <v>335</v>
      </c>
      <c r="D291" s="141"/>
      <c r="E291" s="142"/>
      <c r="F291" s="131" t="str">
        <f t="shared" si="22"/>
        <v xml:space="preserve"> </v>
      </c>
      <c r="G291" s="132"/>
      <c r="H291" s="133" t="str">
        <f t="shared" si="23"/>
        <v xml:space="preserve"> </v>
      </c>
      <c r="I291" s="134" t="str">
        <f t="shared" si="24"/>
        <v xml:space="preserve"> </v>
      </c>
      <c r="J291" s="135" t="str">
        <f t="shared" si="28"/>
        <v xml:space="preserve"> </v>
      </c>
      <c r="K291" s="136" t="str">
        <f t="shared" si="25"/>
        <v xml:space="preserve"> </v>
      </c>
      <c r="L291" s="140" t="str">
        <f t="shared" si="26"/>
        <v xml:space="preserve"> </v>
      </c>
      <c r="M291" s="138">
        <f t="shared" si="27"/>
        <v>0</v>
      </c>
      <c r="N291" s="22"/>
    </row>
    <row r="292" spans="1:14" ht="14.15" customHeight="1">
      <c r="A292" s="22"/>
      <c r="B292" s="148"/>
      <c r="C292" s="128" t="s">
        <v>336</v>
      </c>
      <c r="D292" s="141"/>
      <c r="E292" s="142"/>
      <c r="F292" s="131" t="str">
        <f t="shared" si="22"/>
        <v xml:space="preserve"> </v>
      </c>
      <c r="G292" s="132"/>
      <c r="H292" s="133" t="str">
        <f t="shared" si="23"/>
        <v xml:space="preserve"> </v>
      </c>
      <c r="I292" s="134" t="str">
        <f t="shared" si="24"/>
        <v xml:space="preserve"> </v>
      </c>
      <c r="J292" s="135" t="str">
        <f t="shared" si="28"/>
        <v xml:space="preserve"> </v>
      </c>
      <c r="K292" s="136" t="str">
        <f t="shared" si="25"/>
        <v xml:space="preserve"> </v>
      </c>
      <c r="L292" s="140" t="str">
        <f t="shared" si="26"/>
        <v xml:space="preserve"> </v>
      </c>
      <c r="M292" s="138">
        <f t="shared" si="27"/>
        <v>0</v>
      </c>
      <c r="N292" s="22"/>
    </row>
    <row r="293" spans="1:14" ht="14.15" customHeight="1">
      <c r="A293" s="22"/>
      <c r="B293" s="148"/>
      <c r="C293" s="128" t="s">
        <v>337</v>
      </c>
      <c r="D293" s="141"/>
      <c r="E293" s="142"/>
      <c r="F293" s="131" t="str">
        <f t="shared" si="22"/>
        <v xml:space="preserve"> </v>
      </c>
      <c r="G293" s="132"/>
      <c r="H293" s="133" t="str">
        <f t="shared" si="23"/>
        <v xml:space="preserve"> </v>
      </c>
      <c r="I293" s="134" t="str">
        <f t="shared" si="24"/>
        <v xml:space="preserve"> </v>
      </c>
      <c r="J293" s="135" t="str">
        <f t="shared" si="28"/>
        <v xml:space="preserve"> </v>
      </c>
      <c r="K293" s="136" t="str">
        <f t="shared" si="25"/>
        <v xml:space="preserve"> </v>
      </c>
      <c r="L293" s="140" t="str">
        <f t="shared" si="26"/>
        <v xml:space="preserve"> </v>
      </c>
      <c r="M293" s="138">
        <f t="shared" si="27"/>
        <v>0</v>
      </c>
      <c r="N293" s="22"/>
    </row>
    <row r="294" spans="1:14" ht="14.15" customHeight="1">
      <c r="A294" s="22"/>
      <c r="B294" s="148"/>
      <c r="C294" s="128" t="s">
        <v>338</v>
      </c>
      <c r="D294" s="141"/>
      <c r="E294" s="142"/>
      <c r="F294" s="131" t="str">
        <f t="shared" si="22"/>
        <v xml:space="preserve"> </v>
      </c>
      <c r="G294" s="132"/>
      <c r="H294" s="133" t="str">
        <f t="shared" si="23"/>
        <v xml:space="preserve"> </v>
      </c>
      <c r="I294" s="134" t="str">
        <f t="shared" si="24"/>
        <v xml:space="preserve"> </v>
      </c>
      <c r="J294" s="135" t="str">
        <f t="shared" si="28"/>
        <v xml:space="preserve"> </v>
      </c>
      <c r="K294" s="136" t="str">
        <f t="shared" si="25"/>
        <v xml:space="preserve"> </v>
      </c>
      <c r="L294" s="140" t="str">
        <f t="shared" si="26"/>
        <v xml:space="preserve"> </v>
      </c>
      <c r="M294" s="138">
        <f t="shared" si="27"/>
        <v>0</v>
      </c>
      <c r="N294" s="22"/>
    </row>
    <row r="295" spans="1:14" ht="14.15" customHeight="1">
      <c r="A295" s="22"/>
      <c r="B295" s="149"/>
      <c r="C295" s="128" t="s">
        <v>339</v>
      </c>
      <c r="D295" s="141"/>
      <c r="E295" s="142"/>
      <c r="F295" s="131" t="str">
        <f t="shared" si="22"/>
        <v xml:space="preserve"> </v>
      </c>
      <c r="G295" s="132"/>
      <c r="H295" s="133" t="str">
        <f t="shared" si="23"/>
        <v xml:space="preserve"> </v>
      </c>
      <c r="I295" s="134" t="str">
        <f t="shared" si="24"/>
        <v xml:space="preserve"> </v>
      </c>
      <c r="J295" s="135" t="str">
        <f t="shared" si="28"/>
        <v xml:space="preserve"> </v>
      </c>
      <c r="K295" s="136" t="str">
        <f t="shared" si="25"/>
        <v xml:space="preserve"> </v>
      </c>
      <c r="L295" s="140" t="str">
        <f t="shared" si="26"/>
        <v xml:space="preserve"> </v>
      </c>
      <c r="M295" s="138">
        <f t="shared" si="27"/>
        <v>0</v>
      </c>
      <c r="N295" s="22"/>
    </row>
    <row r="296" spans="1:14" ht="14.15" customHeight="1">
      <c r="A296" s="22"/>
      <c r="B296" s="150"/>
      <c r="C296" s="128" t="s">
        <v>340</v>
      </c>
      <c r="D296" s="141"/>
      <c r="E296" s="142"/>
      <c r="F296" s="131" t="str">
        <f t="shared" si="22"/>
        <v xml:space="preserve"> </v>
      </c>
      <c r="G296" s="132"/>
      <c r="H296" s="133" t="str">
        <f t="shared" si="23"/>
        <v xml:space="preserve"> </v>
      </c>
      <c r="I296" s="134" t="str">
        <f t="shared" si="24"/>
        <v xml:space="preserve"> </v>
      </c>
      <c r="J296" s="135" t="str">
        <f t="shared" si="28"/>
        <v xml:space="preserve"> </v>
      </c>
      <c r="K296" s="136" t="str">
        <f t="shared" si="25"/>
        <v xml:space="preserve"> </v>
      </c>
      <c r="L296" s="140" t="str">
        <f t="shared" si="26"/>
        <v xml:space="preserve"> </v>
      </c>
      <c r="M296" s="138">
        <f t="shared" si="27"/>
        <v>0</v>
      </c>
      <c r="N296" s="22"/>
    </row>
    <row r="297" spans="1:14" ht="14.15" customHeight="1">
      <c r="A297" s="22"/>
      <c r="B297" s="151"/>
      <c r="C297" s="128" t="s">
        <v>341</v>
      </c>
      <c r="D297" s="141"/>
      <c r="E297" s="130"/>
      <c r="F297" s="131" t="str">
        <f t="shared" si="22"/>
        <v xml:space="preserve"> </v>
      </c>
      <c r="G297" s="132"/>
      <c r="H297" s="133" t="str">
        <f t="shared" si="23"/>
        <v xml:space="preserve"> </v>
      </c>
      <c r="I297" s="134" t="str">
        <f t="shared" si="24"/>
        <v xml:space="preserve"> </v>
      </c>
      <c r="J297" s="135" t="str">
        <f t="shared" si="28"/>
        <v xml:space="preserve"> </v>
      </c>
      <c r="K297" s="136" t="str">
        <f t="shared" si="25"/>
        <v xml:space="preserve"> </v>
      </c>
      <c r="L297" s="140" t="str">
        <f t="shared" si="26"/>
        <v xml:space="preserve"> </v>
      </c>
      <c r="M297" s="138">
        <f t="shared" si="27"/>
        <v>0</v>
      </c>
      <c r="N297" s="22"/>
    </row>
    <row r="298" spans="1:14" ht="14.15" customHeight="1">
      <c r="A298" s="22"/>
      <c r="B298" s="151"/>
      <c r="C298" s="128" t="s">
        <v>342</v>
      </c>
      <c r="D298" s="129"/>
      <c r="E298" s="130"/>
      <c r="F298" s="131" t="str">
        <f t="shared" si="22"/>
        <v xml:space="preserve"> </v>
      </c>
      <c r="G298" s="132"/>
      <c r="H298" s="133" t="str">
        <f t="shared" si="23"/>
        <v xml:space="preserve"> </v>
      </c>
      <c r="I298" s="134" t="str">
        <f t="shared" si="24"/>
        <v xml:space="preserve"> </v>
      </c>
      <c r="J298" s="135" t="str">
        <f t="shared" si="28"/>
        <v xml:space="preserve"> </v>
      </c>
      <c r="K298" s="136" t="str">
        <f t="shared" si="25"/>
        <v xml:space="preserve"> </v>
      </c>
      <c r="L298" s="140" t="str">
        <f t="shared" si="26"/>
        <v xml:space="preserve"> </v>
      </c>
      <c r="M298" s="138">
        <f t="shared" si="27"/>
        <v>0</v>
      </c>
      <c r="N298" s="22"/>
    </row>
    <row r="299" spans="1:14" ht="14.15" customHeight="1">
      <c r="A299" s="22"/>
      <c r="B299" s="151"/>
      <c r="C299" s="128" t="s">
        <v>343</v>
      </c>
      <c r="D299" s="129"/>
      <c r="E299" s="130"/>
      <c r="F299" s="131" t="str">
        <f t="shared" si="22"/>
        <v xml:space="preserve"> </v>
      </c>
      <c r="G299" s="132"/>
      <c r="H299" s="133" t="str">
        <f t="shared" si="23"/>
        <v xml:space="preserve"> </v>
      </c>
      <c r="I299" s="134" t="str">
        <f t="shared" si="24"/>
        <v xml:space="preserve"> </v>
      </c>
      <c r="J299" s="135" t="str">
        <f t="shared" si="28"/>
        <v xml:space="preserve"> </v>
      </c>
      <c r="K299" s="136" t="str">
        <f t="shared" si="25"/>
        <v xml:space="preserve"> </v>
      </c>
      <c r="L299" s="140" t="str">
        <f t="shared" si="26"/>
        <v xml:space="preserve"> </v>
      </c>
      <c r="M299" s="138">
        <f t="shared" si="27"/>
        <v>0</v>
      </c>
      <c r="N299" s="22"/>
    </row>
    <row r="300" spans="1:14" ht="14.15" customHeight="1">
      <c r="A300" s="22"/>
      <c r="B300" s="151"/>
      <c r="C300" s="128" t="s">
        <v>344</v>
      </c>
      <c r="D300" s="141"/>
      <c r="E300" s="142"/>
      <c r="F300" s="131" t="str">
        <f t="shared" si="22"/>
        <v xml:space="preserve"> </v>
      </c>
      <c r="G300" s="132"/>
      <c r="H300" s="133" t="str">
        <f t="shared" si="23"/>
        <v xml:space="preserve"> </v>
      </c>
      <c r="I300" s="134" t="str">
        <f t="shared" si="24"/>
        <v xml:space="preserve"> </v>
      </c>
      <c r="J300" s="135" t="str">
        <f t="shared" si="28"/>
        <v xml:space="preserve"> </v>
      </c>
      <c r="K300" s="136" t="str">
        <f t="shared" si="25"/>
        <v xml:space="preserve"> </v>
      </c>
      <c r="L300" s="140" t="str">
        <f t="shared" si="26"/>
        <v xml:space="preserve"> </v>
      </c>
      <c r="M300" s="138">
        <f t="shared" si="27"/>
        <v>0</v>
      </c>
      <c r="N300" s="22"/>
    </row>
    <row r="301" spans="1:14" ht="14.15" customHeight="1">
      <c r="A301" s="22"/>
      <c r="B301" s="151"/>
      <c r="C301" s="128" t="s">
        <v>345</v>
      </c>
      <c r="D301" s="141"/>
      <c r="E301" s="142"/>
      <c r="F301" s="131" t="str">
        <f t="shared" si="22"/>
        <v xml:space="preserve"> </v>
      </c>
      <c r="G301" s="132"/>
      <c r="H301" s="133" t="str">
        <f t="shared" si="23"/>
        <v xml:space="preserve"> </v>
      </c>
      <c r="I301" s="134" t="str">
        <f t="shared" si="24"/>
        <v xml:space="preserve"> </v>
      </c>
      <c r="J301" s="135" t="str">
        <f t="shared" si="28"/>
        <v xml:space="preserve"> </v>
      </c>
      <c r="K301" s="136" t="str">
        <f t="shared" si="25"/>
        <v xml:space="preserve"> </v>
      </c>
      <c r="L301" s="140" t="str">
        <f t="shared" si="26"/>
        <v xml:space="preserve"> </v>
      </c>
      <c r="M301" s="138">
        <f t="shared" si="27"/>
        <v>0</v>
      </c>
      <c r="N301" s="22"/>
    </row>
    <row r="302" spans="1:14" ht="14.15" customHeight="1">
      <c r="A302" s="22"/>
      <c r="B302" s="151"/>
      <c r="C302" s="128" t="s">
        <v>346</v>
      </c>
      <c r="D302" s="141"/>
      <c r="E302" s="142"/>
      <c r="F302" s="131" t="str">
        <f t="shared" si="22"/>
        <v xml:space="preserve"> </v>
      </c>
      <c r="G302" s="132"/>
      <c r="H302" s="133" t="str">
        <f t="shared" si="23"/>
        <v xml:space="preserve"> </v>
      </c>
      <c r="I302" s="134" t="str">
        <f t="shared" si="24"/>
        <v xml:space="preserve"> </v>
      </c>
      <c r="J302" s="135" t="str">
        <f t="shared" si="28"/>
        <v xml:space="preserve"> </v>
      </c>
      <c r="K302" s="136" t="str">
        <f t="shared" si="25"/>
        <v xml:space="preserve"> </v>
      </c>
      <c r="L302" s="140" t="str">
        <f t="shared" si="26"/>
        <v xml:space="preserve"> </v>
      </c>
      <c r="M302" s="138">
        <f t="shared" si="27"/>
        <v>0</v>
      </c>
      <c r="N302" s="22"/>
    </row>
    <row r="303" spans="1:14" ht="14.15" customHeight="1">
      <c r="A303" s="22"/>
      <c r="B303" s="151"/>
      <c r="C303" s="128" t="s">
        <v>347</v>
      </c>
      <c r="D303" s="141"/>
      <c r="E303" s="142"/>
      <c r="F303" s="131" t="str">
        <f t="shared" si="22"/>
        <v xml:space="preserve"> </v>
      </c>
      <c r="G303" s="132"/>
      <c r="H303" s="133" t="str">
        <f t="shared" si="23"/>
        <v xml:space="preserve"> </v>
      </c>
      <c r="I303" s="134" t="str">
        <f t="shared" si="24"/>
        <v xml:space="preserve"> </v>
      </c>
      <c r="J303" s="135" t="str">
        <f t="shared" si="28"/>
        <v xml:space="preserve"> </v>
      </c>
      <c r="K303" s="136" t="str">
        <f t="shared" si="25"/>
        <v xml:space="preserve"> </v>
      </c>
      <c r="L303" s="140" t="str">
        <f t="shared" si="26"/>
        <v xml:space="preserve"> </v>
      </c>
      <c r="M303" s="138">
        <f t="shared" si="27"/>
        <v>0</v>
      </c>
      <c r="N303" s="22"/>
    </row>
    <row r="304" spans="1:14" ht="14.15" customHeight="1">
      <c r="A304" s="22"/>
      <c r="B304" s="151"/>
      <c r="C304" s="128" t="s">
        <v>348</v>
      </c>
      <c r="D304" s="141"/>
      <c r="E304" s="142"/>
      <c r="F304" s="131" t="str">
        <f t="shared" si="22"/>
        <v xml:space="preserve"> </v>
      </c>
      <c r="G304" s="132"/>
      <c r="H304" s="133" t="str">
        <f t="shared" si="23"/>
        <v xml:space="preserve"> </v>
      </c>
      <c r="I304" s="134" t="str">
        <f t="shared" si="24"/>
        <v xml:space="preserve"> </v>
      </c>
      <c r="J304" s="135" t="str">
        <f t="shared" si="28"/>
        <v xml:space="preserve"> </v>
      </c>
      <c r="K304" s="136" t="str">
        <f t="shared" si="25"/>
        <v xml:space="preserve"> </v>
      </c>
      <c r="L304" s="140" t="str">
        <f t="shared" si="26"/>
        <v xml:space="preserve"> </v>
      </c>
      <c r="M304" s="138">
        <f t="shared" si="27"/>
        <v>0</v>
      </c>
      <c r="N304" s="22"/>
    </row>
    <row r="305" spans="1:14" ht="14.15" customHeight="1">
      <c r="A305" s="22"/>
      <c r="B305" s="1376" t="str">
        <f>IF(ISBLANK(H7)," ",H7)</f>
        <v xml:space="preserve"> </v>
      </c>
      <c r="C305" s="128" t="s">
        <v>349</v>
      </c>
      <c r="D305" s="141"/>
      <c r="E305" s="142"/>
      <c r="F305" s="131" t="str">
        <f t="shared" si="22"/>
        <v xml:space="preserve"> </v>
      </c>
      <c r="G305" s="132"/>
      <c r="H305" s="133" t="str">
        <f t="shared" si="23"/>
        <v xml:space="preserve"> </v>
      </c>
      <c r="I305" s="134" t="str">
        <f t="shared" si="24"/>
        <v xml:space="preserve"> </v>
      </c>
      <c r="J305" s="135" t="str">
        <f t="shared" si="28"/>
        <v xml:space="preserve"> </v>
      </c>
      <c r="K305" s="136" t="str">
        <f t="shared" si="25"/>
        <v xml:space="preserve"> </v>
      </c>
      <c r="L305" s="140" t="str">
        <f t="shared" si="26"/>
        <v xml:space="preserve"> </v>
      </c>
      <c r="M305" s="138">
        <f t="shared" si="27"/>
        <v>0</v>
      </c>
      <c r="N305" s="22"/>
    </row>
    <row r="306" spans="1:14" ht="14.15" customHeight="1">
      <c r="A306" s="22"/>
      <c r="B306" s="1376"/>
      <c r="C306" s="128" t="s">
        <v>350</v>
      </c>
      <c r="D306" s="141"/>
      <c r="E306" s="142"/>
      <c r="F306" s="131" t="str">
        <f t="shared" si="22"/>
        <v xml:space="preserve"> </v>
      </c>
      <c r="G306" s="132"/>
      <c r="H306" s="133" t="str">
        <f t="shared" si="23"/>
        <v xml:space="preserve"> </v>
      </c>
      <c r="I306" s="134" t="str">
        <f t="shared" si="24"/>
        <v xml:space="preserve"> </v>
      </c>
      <c r="J306" s="135" t="str">
        <f t="shared" si="28"/>
        <v xml:space="preserve"> </v>
      </c>
      <c r="K306" s="136" t="str">
        <f t="shared" si="25"/>
        <v xml:space="preserve"> </v>
      </c>
      <c r="L306" s="140" t="str">
        <f t="shared" si="26"/>
        <v xml:space="preserve"> </v>
      </c>
      <c r="M306" s="138">
        <f t="shared" si="27"/>
        <v>0</v>
      </c>
      <c r="N306" s="22"/>
    </row>
    <row r="307" spans="1:14" ht="14.15" customHeight="1">
      <c r="A307" s="22"/>
      <c r="B307" s="1376"/>
      <c r="C307" s="128" t="s">
        <v>351</v>
      </c>
      <c r="D307" s="141"/>
      <c r="E307" s="142"/>
      <c r="F307" s="131" t="str">
        <f t="shared" si="22"/>
        <v xml:space="preserve"> </v>
      </c>
      <c r="G307" s="132"/>
      <c r="H307" s="133" t="str">
        <f t="shared" si="23"/>
        <v xml:space="preserve"> </v>
      </c>
      <c r="I307" s="134" t="str">
        <f t="shared" si="24"/>
        <v xml:space="preserve"> </v>
      </c>
      <c r="J307" s="135" t="str">
        <f t="shared" si="28"/>
        <v xml:space="preserve"> </v>
      </c>
      <c r="K307" s="136" t="str">
        <f t="shared" si="25"/>
        <v xml:space="preserve"> </v>
      </c>
      <c r="L307" s="140" t="str">
        <f t="shared" si="26"/>
        <v xml:space="preserve"> </v>
      </c>
      <c r="M307" s="138">
        <f t="shared" si="27"/>
        <v>0</v>
      </c>
      <c r="N307" s="22"/>
    </row>
    <row r="308" spans="1:14" ht="14.15" customHeight="1">
      <c r="A308" s="22"/>
      <c r="B308" s="1376"/>
      <c r="C308" s="128" t="s">
        <v>352</v>
      </c>
      <c r="D308" s="141"/>
      <c r="E308" s="142"/>
      <c r="F308" s="131" t="str">
        <f t="shared" ref="F308:F371" si="29">IF(AND(NOT(ISBLANK(D308)),NOT(ISBLANK(E308)),NOT(ISBLANK(D307)),NOT(ISBLANK(E307))),24-D307-(E307/60)+D308+(E308/60)," ")</f>
        <v xml:space="preserve"> </v>
      </c>
      <c r="G308" s="132"/>
      <c r="H308" s="133" t="str">
        <f t="shared" ref="H308:H371" si="30">IF(AND(NOT(ISBLANK(D308)),NOT(ISBLANK(E308)),G308&gt;0),G308/F308*24," ")</f>
        <v xml:space="preserve"> </v>
      </c>
      <c r="I308" s="134" t="str">
        <f t="shared" ref="I308:I371" si="31">IF(OR(ISBLANK(G308),M308=0,H308&lt;0.8*M308)," ",H308)</f>
        <v xml:space="preserve"> </v>
      </c>
      <c r="J308" s="135" t="str">
        <f t="shared" si="28"/>
        <v xml:space="preserve"> </v>
      </c>
      <c r="K308" s="136" t="str">
        <f t="shared" ref="K308:K371" si="32">IF(J308=" "," ",J308*1.2)</f>
        <v xml:space="preserve"> </v>
      </c>
      <c r="L308" s="140" t="str">
        <f t="shared" ref="L308:L371" si="33">IF(I308&lt;=K308,I308," ")</f>
        <v xml:space="preserve"> </v>
      </c>
      <c r="M308" s="138">
        <f t="shared" ref="M308:M371" si="34">IF(AND(ISBLANK($I$20),ISBLANK($I$23),ISBLANK($I$26),ISBLANK($I$31),ISBLANK($I$38)),0,IF(SUM($I$20*(100-$I$21)/100,$I$23*(100-$I$24)/100,$I$26,$I$31)&gt;0,($I$20*(100-$I$21)/100+$I$23*(100-$I$24)/100+$I$26+$I$31)/366,$I$38/366))</f>
        <v>0</v>
      </c>
      <c r="N308" s="22"/>
    </row>
    <row r="309" spans="1:14" ht="14.15" customHeight="1">
      <c r="A309" s="22"/>
      <c r="B309" s="1375" t="s">
        <v>353</v>
      </c>
      <c r="C309" s="128" t="s">
        <v>354</v>
      </c>
      <c r="D309" s="141"/>
      <c r="E309" s="142"/>
      <c r="F309" s="131" t="str">
        <f t="shared" si="29"/>
        <v xml:space="preserve"> </v>
      </c>
      <c r="G309" s="132"/>
      <c r="H309" s="133" t="str">
        <f t="shared" si="30"/>
        <v xml:space="preserve"> </v>
      </c>
      <c r="I309" s="134" t="str">
        <f t="shared" si="31"/>
        <v xml:space="preserve"> </v>
      </c>
      <c r="J309" s="135" t="str">
        <f t="shared" si="28"/>
        <v xml:space="preserve"> </v>
      </c>
      <c r="K309" s="136" t="str">
        <f t="shared" si="32"/>
        <v xml:space="preserve"> </v>
      </c>
      <c r="L309" s="140" t="str">
        <f t="shared" si="33"/>
        <v xml:space="preserve"> </v>
      </c>
      <c r="M309" s="138">
        <f t="shared" si="34"/>
        <v>0</v>
      </c>
      <c r="N309" s="22"/>
    </row>
    <row r="310" spans="1:14" ht="14.15" customHeight="1">
      <c r="A310" s="22"/>
      <c r="B310" s="1375"/>
      <c r="C310" s="128" t="s">
        <v>355</v>
      </c>
      <c r="D310" s="141"/>
      <c r="E310" s="142"/>
      <c r="F310" s="131" t="str">
        <f t="shared" si="29"/>
        <v xml:space="preserve"> </v>
      </c>
      <c r="G310" s="132"/>
      <c r="H310" s="133" t="str">
        <f t="shared" si="30"/>
        <v xml:space="preserve"> </v>
      </c>
      <c r="I310" s="134" t="str">
        <f t="shared" si="31"/>
        <v xml:space="preserve"> </v>
      </c>
      <c r="J310" s="135" t="str">
        <f t="shared" si="28"/>
        <v xml:space="preserve"> </v>
      </c>
      <c r="K310" s="136" t="str">
        <f t="shared" si="32"/>
        <v xml:space="preserve"> </v>
      </c>
      <c r="L310" s="140" t="str">
        <f t="shared" si="33"/>
        <v xml:space="preserve"> </v>
      </c>
      <c r="M310" s="138">
        <f t="shared" si="34"/>
        <v>0</v>
      </c>
      <c r="N310" s="22"/>
    </row>
    <row r="311" spans="1:14" ht="14.15" customHeight="1">
      <c r="A311" s="22"/>
      <c r="B311" s="1375"/>
      <c r="C311" s="128" t="s">
        <v>356</v>
      </c>
      <c r="D311" s="141"/>
      <c r="E311" s="142"/>
      <c r="F311" s="131" t="str">
        <f t="shared" si="29"/>
        <v xml:space="preserve"> </v>
      </c>
      <c r="G311" s="132"/>
      <c r="H311" s="133" t="str">
        <f t="shared" si="30"/>
        <v xml:space="preserve"> </v>
      </c>
      <c r="I311" s="134" t="str">
        <f t="shared" si="31"/>
        <v xml:space="preserve"> </v>
      </c>
      <c r="J311" s="135" t="str">
        <f t="shared" si="28"/>
        <v xml:space="preserve"> </v>
      </c>
      <c r="K311" s="136" t="str">
        <f t="shared" si="32"/>
        <v xml:space="preserve"> </v>
      </c>
      <c r="L311" s="140" t="str">
        <f t="shared" si="33"/>
        <v xml:space="preserve"> </v>
      </c>
      <c r="M311" s="138">
        <f t="shared" si="34"/>
        <v>0</v>
      </c>
      <c r="N311" s="22"/>
    </row>
    <row r="312" spans="1:14" ht="14.15" customHeight="1">
      <c r="A312" s="22"/>
      <c r="B312" s="1375"/>
      <c r="C312" s="128" t="s">
        <v>357</v>
      </c>
      <c r="D312" s="141"/>
      <c r="E312" s="142"/>
      <c r="F312" s="131" t="str">
        <f t="shared" si="29"/>
        <v xml:space="preserve"> </v>
      </c>
      <c r="G312" s="132"/>
      <c r="H312" s="133" t="str">
        <f t="shared" si="30"/>
        <v xml:space="preserve"> </v>
      </c>
      <c r="I312" s="134" t="str">
        <f t="shared" si="31"/>
        <v xml:space="preserve"> </v>
      </c>
      <c r="J312" s="135" t="str">
        <f t="shared" si="28"/>
        <v xml:space="preserve"> </v>
      </c>
      <c r="K312" s="136" t="str">
        <f t="shared" si="32"/>
        <v xml:space="preserve"> </v>
      </c>
      <c r="L312" s="140" t="str">
        <f t="shared" si="33"/>
        <v xml:space="preserve"> </v>
      </c>
      <c r="M312" s="138">
        <f t="shared" si="34"/>
        <v>0</v>
      </c>
      <c r="N312" s="22"/>
    </row>
    <row r="313" spans="1:14" ht="14.15" customHeight="1">
      <c r="A313" s="22"/>
      <c r="B313" s="1375"/>
      <c r="C313" s="128" t="s">
        <v>358</v>
      </c>
      <c r="D313" s="141"/>
      <c r="E313" s="142"/>
      <c r="F313" s="131" t="str">
        <f t="shared" si="29"/>
        <v xml:space="preserve"> </v>
      </c>
      <c r="G313" s="132"/>
      <c r="H313" s="133" t="str">
        <f t="shared" si="30"/>
        <v xml:space="preserve"> </v>
      </c>
      <c r="I313" s="134" t="str">
        <f t="shared" si="31"/>
        <v xml:space="preserve"> </v>
      </c>
      <c r="J313" s="135" t="str">
        <f t="shared" si="28"/>
        <v xml:space="preserve"> </v>
      </c>
      <c r="K313" s="136" t="str">
        <f t="shared" si="32"/>
        <v xml:space="preserve"> </v>
      </c>
      <c r="L313" s="140" t="str">
        <f t="shared" si="33"/>
        <v xml:space="preserve"> </v>
      </c>
      <c r="M313" s="138">
        <f t="shared" si="34"/>
        <v>0</v>
      </c>
      <c r="N313" s="22"/>
    </row>
    <row r="314" spans="1:14" ht="14.15" customHeight="1">
      <c r="A314" s="22"/>
      <c r="B314" s="1375"/>
      <c r="C314" s="128" t="s">
        <v>359</v>
      </c>
      <c r="D314" s="141"/>
      <c r="E314" s="142"/>
      <c r="F314" s="131" t="str">
        <f t="shared" si="29"/>
        <v xml:space="preserve"> </v>
      </c>
      <c r="G314" s="132"/>
      <c r="H314" s="133" t="str">
        <f t="shared" si="30"/>
        <v xml:space="preserve"> </v>
      </c>
      <c r="I314" s="134" t="str">
        <f t="shared" si="31"/>
        <v xml:space="preserve"> </v>
      </c>
      <c r="J314" s="135" t="str">
        <f t="shared" ref="J314:J377" si="35">IF(MIN(I304:I324)=0," ",MIN(I304:I324))</f>
        <v xml:space="preserve"> </v>
      </c>
      <c r="K314" s="136" t="str">
        <f t="shared" si="32"/>
        <v xml:space="preserve"> </v>
      </c>
      <c r="L314" s="140" t="str">
        <f t="shared" si="33"/>
        <v xml:space="preserve"> </v>
      </c>
      <c r="M314" s="138">
        <f t="shared" si="34"/>
        <v>0</v>
      </c>
      <c r="N314" s="22"/>
    </row>
    <row r="315" spans="1:14" ht="14.15" customHeight="1">
      <c r="A315" s="22"/>
      <c r="B315" s="1375"/>
      <c r="C315" s="128" t="s">
        <v>360</v>
      </c>
      <c r="D315" s="141"/>
      <c r="E315" s="142"/>
      <c r="F315" s="131" t="str">
        <f t="shared" si="29"/>
        <v xml:space="preserve"> </v>
      </c>
      <c r="G315" s="132"/>
      <c r="H315" s="133" t="str">
        <f t="shared" si="30"/>
        <v xml:space="preserve"> </v>
      </c>
      <c r="I315" s="134" t="str">
        <f t="shared" si="31"/>
        <v xml:space="preserve"> </v>
      </c>
      <c r="J315" s="135" t="str">
        <f t="shared" si="35"/>
        <v xml:space="preserve"> </v>
      </c>
      <c r="K315" s="136" t="str">
        <f t="shared" si="32"/>
        <v xml:space="preserve"> </v>
      </c>
      <c r="L315" s="140" t="str">
        <f t="shared" si="33"/>
        <v xml:space="preserve"> </v>
      </c>
      <c r="M315" s="138">
        <f t="shared" si="34"/>
        <v>0</v>
      </c>
      <c r="N315" s="22"/>
    </row>
    <row r="316" spans="1:14" ht="14.15" customHeight="1">
      <c r="A316" s="22"/>
      <c r="B316" s="1375"/>
      <c r="C316" s="128" t="s">
        <v>361</v>
      </c>
      <c r="D316" s="141"/>
      <c r="E316" s="142"/>
      <c r="F316" s="131" t="str">
        <f t="shared" si="29"/>
        <v xml:space="preserve"> </v>
      </c>
      <c r="G316" s="132"/>
      <c r="H316" s="133" t="str">
        <f t="shared" si="30"/>
        <v xml:space="preserve"> </v>
      </c>
      <c r="I316" s="134" t="str">
        <f t="shared" si="31"/>
        <v xml:space="preserve"> </v>
      </c>
      <c r="J316" s="135" t="str">
        <f t="shared" si="35"/>
        <v xml:space="preserve"> </v>
      </c>
      <c r="K316" s="136" t="str">
        <f t="shared" si="32"/>
        <v xml:space="preserve"> </v>
      </c>
      <c r="L316" s="140" t="str">
        <f t="shared" si="33"/>
        <v xml:space="preserve"> </v>
      </c>
      <c r="M316" s="138">
        <f t="shared" si="34"/>
        <v>0</v>
      </c>
      <c r="N316" s="22"/>
    </row>
    <row r="317" spans="1:14" ht="14.15" customHeight="1">
      <c r="A317" s="22"/>
      <c r="B317" s="151"/>
      <c r="C317" s="128" t="s">
        <v>362</v>
      </c>
      <c r="D317" s="141"/>
      <c r="E317" s="142"/>
      <c r="F317" s="131" t="str">
        <f t="shared" si="29"/>
        <v xml:space="preserve"> </v>
      </c>
      <c r="G317" s="132"/>
      <c r="H317" s="133" t="str">
        <f t="shared" si="30"/>
        <v xml:space="preserve"> </v>
      </c>
      <c r="I317" s="134" t="str">
        <f t="shared" si="31"/>
        <v xml:space="preserve"> </v>
      </c>
      <c r="J317" s="135" t="str">
        <f t="shared" si="35"/>
        <v xml:space="preserve"> </v>
      </c>
      <c r="K317" s="136" t="str">
        <f t="shared" si="32"/>
        <v xml:space="preserve"> </v>
      </c>
      <c r="L317" s="140" t="str">
        <f t="shared" si="33"/>
        <v xml:space="preserve"> </v>
      </c>
      <c r="M317" s="138">
        <f t="shared" si="34"/>
        <v>0</v>
      </c>
      <c r="N317" s="22"/>
    </row>
    <row r="318" spans="1:14" ht="14.15" customHeight="1">
      <c r="A318" s="22"/>
      <c r="B318" s="151"/>
      <c r="C318" s="128" t="s">
        <v>363</v>
      </c>
      <c r="D318" s="141"/>
      <c r="E318" s="142"/>
      <c r="F318" s="131" t="str">
        <f t="shared" si="29"/>
        <v xml:space="preserve"> </v>
      </c>
      <c r="G318" s="132"/>
      <c r="H318" s="133" t="str">
        <f t="shared" si="30"/>
        <v xml:space="preserve"> </v>
      </c>
      <c r="I318" s="134" t="str">
        <f t="shared" si="31"/>
        <v xml:space="preserve"> </v>
      </c>
      <c r="J318" s="135" t="str">
        <f t="shared" si="35"/>
        <v xml:space="preserve"> </v>
      </c>
      <c r="K318" s="136" t="str">
        <f t="shared" si="32"/>
        <v xml:space="preserve"> </v>
      </c>
      <c r="L318" s="140" t="str">
        <f t="shared" si="33"/>
        <v xml:space="preserve"> </v>
      </c>
      <c r="M318" s="138">
        <f t="shared" si="34"/>
        <v>0</v>
      </c>
      <c r="N318" s="22"/>
    </row>
    <row r="319" spans="1:14" ht="14.15" customHeight="1">
      <c r="A319" s="22"/>
      <c r="B319" s="151"/>
      <c r="C319" s="128" t="s">
        <v>364</v>
      </c>
      <c r="D319" s="141"/>
      <c r="E319" s="142"/>
      <c r="F319" s="131" t="str">
        <f t="shared" si="29"/>
        <v xml:space="preserve"> </v>
      </c>
      <c r="G319" s="132"/>
      <c r="H319" s="133" t="str">
        <f t="shared" si="30"/>
        <v xml:space="preserve"> </v>
      </c>
      <c r="I319" s="134" t="str">
        <f t="shared" si="31"/>
        <v xml:space="preserve"> </v>
      </c>
      <c r="J319" s="135" t="str">
        <f t="shared" si="35"/>
        <v xml:space="preserve"> </v>
      </c>
      <c r="K319" s="136" t="str">
        <f t="shared" si="32"/>
        <v xml:space="preserve"> </v>
      </c>
      <c r="L319" s="140" t="str">
        <f t="shared" si="33"/>
        <v xml:space="preserve"> </v>
      </c>
      <c r="M319" s="138">
        <f t="shared" si="34"/>
        <v>0</v>
      </c>
      <c r="N319" s="22"/>
    </row>
    <row r="320" spans="1:14" ht="14.15" customHeight="1">
      <c r="A320" s="22"/>
      <c r="B320" s="151"/>
      <c r="C320" s="128" t="s">
        <v>365</v>
      </c>
      <c r="D320" s="141"/>
      <c r="E320" s="142"/>
      <c r="F320" s="131" t="str">
        <f t="shared" si="29"/>
        <v xml:space="preserve"> </v>
      </c>
      <c r="G320" s="132"/>
      <c r="H320" s="133" t="str">
        <f t="shared" si="30"/>
        <v xml:space="preserve"> </v>
      </c>
      <c r="I320" s="134" t="str">
        <f t="shared" si="31"/>
        <v xml:space="preserve"> </v>
      </c>
      <c r="J320" s="135" t="str">
        <f t="shared" si="35"/>
        <v xml:space="preserve"> </v>
      </c>
      <c r="K320" s="136" t="str">
        <f t="shared" si="32"/>
        <v xml:space="preserve"> </v>
      </c>
      <c r="L320" s="140" t="str">
        <f t="shared" si="33"/>
        <v xml:space="preserve"> </v>
      </c>
      <c r="M320" s="138">
        <f t="shared" si="34"/>
        <v>0</v>
      </c>
      <c r="N320" s="22"/>
    </row>
    <row r="321" spans="1:14" ht="14.15" customHeight="1">
      <c r="A321" s="22"/>
      <c r="B321" s="151"/>
      <c r="C321" s="128" t="s">
        <v>366</v>
      </c>
      <c r="D321" s="141"/>
      <c r="E321" s="142"/>
      <c r="F321" s="131" t="str">
        <f t="shared" si="29"/>
        <v xml:space="preserve"> </v>
      </c>
      <c r="G321" s="132"/>
      <c r="H321" s="133" t="str">
        <f t="shared" si="30"/>
        <v xml:space="preserve"> </v>
      </c>
      <c r="I321" s="134" t="str">
        <f t="shared" si="31"/>
        <v xml:space="preserve"> </v>
      </c>
      <c r="J321" s="135" t="str">
        <f t="shared" si="35"/>
        <v xml:space="preserve"> </v>
      </c>
      <c r="K321" s="136" t="str">
        <f t="shared" si="32"/>
        <v xml:space="preserve"> </v>
      </c>
      <c r="L321" s="140" t="str">
        <f t="shared" si="33"/>
        <v xml:space="preserve"> </v>
      </c>
      <c r="M321" s="138">
        <f t="shared" si="34"/>
        <v>0</v>
      </c>
      <c r="N321" s="22"/>
    </row>
    <row r="322" spans="1:14" ht="14.15" customHeight="1">
      <c r="A322" s="22"/>
      <c r="B322" s="151"/>
      <c r="C322" s="128" t="s">
        <v>367</v>
      </c>
      <c r="D322" s="141"/>
      <c r="E322" s="142"/>
      <c r="F322" s="131" t="str">
        <f t="shared" si="29"/>
        <v xml:space="preserve"> </v>
      </c>
      <c r="G322" s="132"/>
      <c r="H322" s="133" t="str">
        <f t="shared" si="30"/>
        <v xml:space="preserve"> </v>
      </c>
      <c r="I322" s="134" t="str">
        <f t="shared" si="31"/>
        <v xml:space="preserve"> </v>
      </c>
      <c r="J322" s="135" t="str">
        <f t="shared" si="35"/>
        <v xml:space="preserve"> </v>
      </c>
      <c r="K322" s="136" t="str">
        <f t="shared" si="32"/>
        <v xml:space="preserve"> </v>
      </c>
      <c r="L322" s="140" t="str">
        <f t="shared" si="33"/>
        <v xml:space="preserve"> </v>
      </c>
      <c r="M322" s="138">
        <f t="shared" si="34"/>
        <v>0</v>
      </c>
      <c r="N322" s="22"/>
    </row>
    <row r="323" spans="1:14" ht="14.15" customHeight="1">
      <c r="A323" s="22"/>
      <c r="B323" s="151"/>
      <c r="C323" s="128" t="s">
        <v>368</v>
      </c>
      <c r="D323" s="141"/>
      <c r="E323" s="142"/>
      <c r="F323" s="131" t="str">
        <f t="shared" si="29"/>
        <v xml:space="preserve"> </v>
      </c>
      <c r="G323" s="132"/>
      <c r="H323" s="133" t="str">
        <f t="shared" si="30"/>
        <v xml:space="preserve"> </v>
      </c>
      <c r="I323" s="134" t="str">
        <f t="shared" si="31"/>
        <v xml:space="preserve"> </v>
      </c>
      <c r="J323" s="135" t="str">
        <f t="shared" si="35"/>
        <v xml:space="preserve"> </v>
      </c>
      <c r="K323" s="136" t="str">
        <f t="shared" si="32"/>
        <v xml:space="preserve"> </v>
      </c>
      <c r="L323" s="140" t="str">
        <f t="shared" si="33"/>
        <v xml:space="preserve"> </v>
      </c>
      <c r="M323" s="138">
        <f t="shared" si="34"/>
        <v>0</v>
      </c>
      <c r="N323" s="22"/>
    </row>
    <row r="324" spans="1:14" ht="14.15" customHeight="1">
      <c r="A324" s="22"/>
      <c r="B324" s="151"/>
      <c r="C324" s="128" t="s">
        <v>369</v>
      </c>
      <c r="D324" s="141"/>
      <c r="E324" s="142"/>
      <c r="F324" s="131" t="str">
        <f t="shared" si="29"/>
        <v xml:space="preserve"> </v>
      </c>
      <c r="G324" s="132"/>
      <c r="H324" s="133" t="str">
        <f t="shared" si="30"/>
        <v xml:space="preserve"> </v>
      </c>
      <c r="I324" s="134" t="str">
        <f t="shared" si="31"/>
        <v xml:space="preserve"> </v>
      </c>
      <c r="J324" s="135" t="str">
        <f t="shared" si="35"/>
        <v xml:space="preserve"> </v>
      </c>
      <c r="K324" s="136" t="str">
        <f t="shared" si="32"/>
        <v xml:space="preserve"> </v>
      </c>
      <c r="L324" s="140" t="str">
        <f t="shared" si="33"/>
        <v xml:space="preserve"> </v>
      </c>
      <c r="M324" s="138">
        <f t="shared" si="34"/>
        <v>0</v>
      </c>
      <c r="N324" s="22"/>
    </row>
    <row r="325" spans="1:14" ht="14.15" customHeight="1">
      <c r="A325" s="22"/>
      <c r="B325" s="152"/>
      <c r="C325" s="128" t="s">
        <v>370</v>
      </c>
      <c r="D325" s="141"/>
      <c r="E325" s="130"/>
      <c r="F325" s="131" t="str">
        <f t="shared" si="29"/>
        <v xml:space="preserve"> </v>
      </c>
      <c r="G325" s="132"/>
      <c r="H325" s="133" t="str">
        <f t="shared" si="30"/>
        <v xml:space="preserve"> </v>
      </c>
      <c r="I325" s="134" t="str">
        <f t="shared" si="31"/>
        <v xml:space="preserve"> </v>
      </c>
      <c r="J325" s="135" t="str">
        <f t="shared" si="35"/>
        <v xml:space="preserve"> </v>
      </c>
      <c r="K325" s="136" t="str">
        <f t="shared" si="32"/>
        <v xml:space="preserve"> </v>
      </c>
      <c r="L325" s="140" t="str">
        <f t="shared" si="33"/>
        <v xml:space="preserve"> </v>
      </c>
      <c r="M325" s="138">
        <f t="shared" si="34"/>
        <v>0</v>
      </c>
      <c r="N325" s="22"/>
    </row>
    <row r="326" spans="1:14" ht="14.15" customHeight="1">
      <c r="A326" s="22"/>
      <c r="B326" s="127"/>
      <c r="C326" s="128" t="s">
        <v>371</v>
      </c>
      <c r="D326" s="129"/>
      <c r="E326" s="130"/>
      <c r="F326" s="131" t="str">
        <f t="shared" si="29"/>
        <v xml:space="preserve"> </v>
      </c>
      <c r="G326" s="132"/>
      <c r="H326" s="133" t="str">
        <f t="shared" si="30"/>
        <v xml:space="preserve"> </v>
      </c>
      <c r="I326" s="134" t="str">
        <f t="shared" si="31"/>
        <v xml:space="preserve"> </v>
      </c>
      <c r="J326" s="135" t="str">
        <f t="shared" si="35"/>
        <v xml:space="preserve"> </v>
      </c>
      <c r="K326" s="136" t="str">
        <f t="shared" si="32"/>
        <v xml:space="preserve"> </v>
      </c>
      <c r="L326" s="140" t="str">
        <f t="shared" si="33"/>
        <v xml:space="preserve"> </v>
      </c>
      <c r="M326" s="138">
        <f t="shared" si="34"/>
        <v>0</v>
      </c>
      <c r="N326" s="22"/>
    </row>
    <row r="327" spans="1:14" ht="14.15" customHeight="1">
      <c r="A327" s="22"/>
      <c r="B327" s="139"/>
      <c r="C327" s="128" t="s">
        <v>372</v>
      </c>
      <c r="D327" s="129"/>
      <c r="E327" s="130"/>
      <c r="F327" s="131" t="str">
        <f t="shared" si="29"/>
        <v xml:space="preserve"> </v>
      </c>
      <c r="G327" s="132"/>
      <c r="H327" s="133" t="str">
        <f t="shared" si="30"/>
        <v xml:space="preserve"> </v>
      </c>
      <c r="I327" s="134" t="str">
        <f t="shared" si="31"/>
        <v xml:space="preserve"> </v>
      </c>
      <c r="J327" s="135" t="str">
        <f t="shared" si="35"/>
        <v xml:space="preserve"> </v>
      </c>
      <c r="K327" s="136" t="str">
        <f t="shared" si="32"/>
        <v xml:space="preserve"> </v>
      </c>
      <c r="L327" s="140" t="str">
        <f t="shared" si="33"/>
        <v xml:space="preserve"> </v>
      </c>
      <c r="M327" s="138">
        <f t="shared" si="34"/>
        <v>0</v>
      </c>
      <c r="N327" s="22"/>
    </row>
    <row r="328" spans="1:14" ht="14.15" customHeight="1">
      <c r="A328" s="22"/>
      <c r="B328" s="139"/>
      <c r="C328" s="128" t="s">
        <v>373</v>
      </c>
      <c r="D328" s="141"/>
      <c r="E328" s="142"/>
      <c r="F328" s="131" t="str">
        <f t="shared" si="29"/>
        <v xml:space="preserve"> </v>
      </c>
      <c r="G328" s="132"/>
      <c r="H328" s="133" t="str">
        <f t="shared" si="30"/>
        <v xml:space="preserve"> </v>
      </c>
      <c r="I328" s="134" t="str">
        <f t="shared" si="31"/>
        <v xml:space="preserve"> </v>
      </c>
      <c r="J328" s="135" t="str">
        <f t="shared" si="35"/>
        <v xml:space="preserve"> </v>
      </c>
      <c r="K328" s="136" t="str">
        <f t="shared" si="32"/>
        <v xml:space="preserve"> </v>
      </c>
      <c r="L328" s="140" t="str">
        <f t="shared" si="33"/>
        <v xml:space="preserve"> </v>
      </c>
      <c r="M328" s="138">
        <f t="shared" si="34"/>
        <v>0</v>
      </c>
      <c r="N328" s="22"/>
    </row>
    <row r="329" spans="1:14" ht="14.15" customHeight="1">
      <c r="A329" s="22"/>
      <c r="B329" s="139"/>
      <c r="C329" s="128" t="s">
        <v>374</v>
      </c>
      <c r="D329" s="141"/>
      <c r="E329" s="142"/>
      <c r="F329" s="131" t="str">
        <f t="shared" si="29"/>
        <v xml:space="preserve"> </v>
      </c>
      <c r="G329" s="132"/>
      <c r="H329" s="133" t="str">
        <f t="shared" si="30"/>
        <v xml:space="preserve"> </v>
      </c>
      <c r="I329" s="134" t="str">
        <f t="shared" si="31"/>
        <v xml:space="preserve"> </v>
      </c>
      <c r="J329" s="135" t="str">
        <f t="shared" si="35"/>
        <v xml:space="preserve"> </v>
      </c>
      <c r="K329" s="136" t="str">
        <f t="shared" si="32"/>
        <v xml:space="preserve"> </v>
      </c>
      <c r="L329" s="140" t="str">
        <f t="shared" si="33"/>
        <v xml:space="preserve"> </v>
      </c>
      <c r="M329" s="138">
        <f t="shared" si="34"/>
        <v>0</v>
      </c>
      <c r="N329" s="22"/>
    </row>
    <row r="330" spans="1:14" ht="14.15" customHeight="1">
      <c r="A330" s="22"/>
      <c r="B330" s="139"/>
      <c r="C330" s="128" t="s">
        <v>375</v>
      </c>
      <c r="D330" s="141"/>
      <c r="E330" s="142"/>
      <c r="F330" s="131" t="str">
        <f t="shared" si="29"/>
        <v xml:space="preserve"> </v>
      </c>
      <c r="G330" s="132"/>
      <c r="H330" s="133" t="str">
        <f t="shared" si="30"/>
        <v xml:space="preserve"> </v>
      </c>
      <c r="I330" s="134" t="str">
        <f t="shared" si="31"/>
        <v xml:space="preserve"> </v>
      </c>
      <c r="J330" s="135" t="str">
        <f t="shared" si="35"/>
        <v xml:space="preserve"> </v>
      </c>
      <c r="K330" s="136" t="str">
        <f t="shared" si="32"/>
        <v xml:space="preserve"> </v>
      </c>
      <c r="L330" s="140" t="str">
        <f t="shared" si="33"/>
        <v xml:space="preserve"> </v>
      </c>
      <c r="M330" s="138">
        <f t="shared" si="34"/>
        <v>0</v>
      </c>
      <c r="N330" s="22"/>
    </row>
    <row r="331" spans="1:14" ht="14.15" customHeight="1">
      <c r="A331" s="22"/>
      <c r="B331" s="139"/>
      <c r="C331" s="128" t="s">
        <v>376</v>
      </c>
      <c r="D331" s="141"/>
      <c r="E331" s="142"/>
      <c r="F331" s="131" t="str">
        <f t="shared" si="29"/>
        <v xml:space="preserve"> </v>
      </c>
      <c r="G331" s="132"/>
      <c r="H331" s="133" t="str">
        <f t="shared" si="30"/>
        <v xml:space="preserve"> </v>
      </c>
      <c r="I331" s="134" t="str">
        <f t="shared" si="31"/>
        <v xml:space="preserve"> </v>
      </c>
      <c r="J331" s="135" t="str">
        <f t="shared" si="35"/>
        <v xml:space="preserve"> </v>
      </c>
      <c r="K331" s="136" t="str">
        <f t="shared" si="32"/>
        <v xml:space="preserve"> </v>
      </c>
      <c r="L331" s="140" t="str">
        <f t="shared" si="33"/>
        <v xml:space="preserve"> </v>
      </c>
      <c r="M331" s="138">
        <f t="shared" si="34"/>
        <v>0</v>
      </c>
      <c r="N331" s="22"/>
    </row>
    <row r="332" spans="1:14" ht="14.15" customHeight="1">
      <c r="A332" s="22"/>
      <c r="B332" s="139"/>
      <c r="C332" s="128" t="s">
        <v>377</v>
      </c>
      <c r="D332" s="141"/>
      <c r="E332" s="142"/>
      <c r="F332" s="131" t="str">
        <f t="shared" si="29"/>
        <v xml:space="preserve"> </v>
      </c>
      <c r="G332" s="132"/>
      <c r="H332" s="133" t="str">
        <f t="shared" si="30"/>
        <v xml:space="preserve"> </v>
      </c>
      <c r="I332" s="134" t="str">
        <f t="shared" si="31"/>
        <v xml:space="preserve"> </v>
      </c>
      <c r="J332" s="135" t="str">
        <f t="shared" si="35"/>
        <v xml:space="preserve"> </v>
      </c>
      <c r="K332" s="136" t="str">
        <f t="shared" si="32"/>
        <v xml:space="preserve"> </v>
      </c>
      <c r="L332" s="140" t="str">
        <f t="shared" si="33"/>
        <v xml:space="preserve"> </v>
      </c>
      <c r="M332" s="138">
        <f t="shared" si="34"/>
        <v>0</v>
      </c>
      <c r="N332" s="22"/>
    </row>
    <row r="333" spans="1:14" ht="14.15" customHeight="1">
      <c r="A333" s="22"/>
      <c r="B333" s="139"/>
      <c r="C333" s="128" t="s">
        <v>378</v>
      </c>
      <c r="D333" s="141"/>
      <c r="E333" s="142"/>
      <c r="F333" s="131" t="str">
        <f t="shared" si="29"/>
        <v xml:space="preserve"> </v>
      </c>
      <c r="G333" s="132"/>
      <c r="H333" s="133" t="str">
        <f t="shared" si="30"/>
        <v xml:space="preserve"> </v>
      </c>
      <c r="I333" s="134" t="str">
        <f t="shared" si="31"/>
        <v xml:space="preserve"> </v>
      </c>
      <c r="J333" s="135" t="str">
        <f t="shared" si="35"/>
        <v xml:space="preserve"> </v>
      </c>
      <c r="K333" s="136" t="str">
        <f t="shared" si="32"/>
        <v xml:space="preserve"> </v>
      </c>
      <c r="L333" s="140" t="str">
        <f t="shared" si="33"/>
        <v xml:space="preserve"> </v>
      </c>
      <c r="M333" s="138">
        <f t="shared" si="34"/>
        <v>0</v>
      </c>
      <c r="N333" s="22"/>
    </row>
    <row r="334" spans="1:14" ht="14.15" customHeight="1">
      <c r="A334" s="22"/>
      <c r="B334" s="139"/>
      <c r="C334" s="128" t="s">
        <v>379</v>
      </c>
      <c r="D334" s="141"/>
      <c r="E334" s="142"/>
      <c r="F334" s="131" t="str">
        <f t="shared" si="29"/>
        <v xml:space="preserve"> </v>
      </c>
      <c r="G334" s="132"/>
      <c r="H334" s="133" t="str">
        <f t="shared" si="30"/>
        <v xml:space="preserve"> </v>
      </c>
      <c r="I334" s="134" t="str">
        <f t="shared" si="31"/>
        <v xml:space="preserve"> </v>
      </c>
      <c r="J334" s="135" t="str">
        <f t="shared" si="35"/>
        <v xml:space="preserve"> </v>
      </c>
      <c r="K334" s="136" t="str">
        <f t="shared" si="32"/>
        <v xml:space="preserve"> </v>
      </c>
      <c r="L334" s="140" t="str">
        <f t="shared" si="33"/>
        <v xml:space="preserve"> </v>
      </c>
      <c r="M334" s="138">
        <f t="shared" si="34"/>
        <v>0</v>
      </c>
      <c r="N334" s="22"/>
    </row>
    <row r="335" spans="1:14" ht="14.15" customHeight="1">
      <c r="A335" s="22"/>
      <c r="B335" s="1376" t="str">
        <f>IF(ISBLANK(H7)," ",H7)</f>
        <v xml:space="preserve"> </v>
      </c>
      <c r="C335" s="128" t="s">
        <v>380</v>
      </c>
      <c r="D335" s="141"/>
      <c r="E335" s="142"/>
      <c r="F335" s="131" t="str">
        <f t="shared" si="29"/>
        <v xml:space="preserve"> </v>
      </c>
      <c r="G335" s="132"/>
      <c r="H335" s="133" t="str">
        <f t="shared" si="30"/>
        <v xml:space="preserve"> </v>
      </c>
      <c r="I335" s="134" t="str">
        <f t="shared" si="31"/>
        <v xml:space="preserve"> </v>
      </c>
      <c r="J335" s="135" t="str">
        <f t="shared" si="35"/>
        <v xml:space="preserve"> </v>
      </c>
      <c r="K335" s="136" t="str">
        <f t="shared" si="32"/>
        <v xml:space="preserve"> </v>
      </c>
      <c r="L335" s="140" t="str">
        <f t="shared" si="33"/>
        <v xml:space="preserve"> </v>
      </c>
      <c r="M335" s="138">
        <f t="shared" si="34"/>
        <v>0</v>
      </c>
      <c r="N335" s="22"/>
    </row>
    <row r="336" spans="1:14" ht="14.15" customHeight="1">
      <c r="A336" s="22"/>
      <c r="B336" s="1376"/>
      <c r="C336" s="128" t="s">
        <v>381</v>
      </c>
      <c r="D336" s="141"/>
      <c r="E336" s="142"/>
      <c r="F336" s="131" t="str">
        <f t="shared" si="29"/>
        <v xml:space="preserve"> </v>
      </c>
      <c r="G336" s="132"/>
      <c r="H336" s="133" t="str">
        <f t="shared" si="30"/>
        <v xml:space="preserve"> </v>
      </c>
      <c r="I336" s="134" t="str">
        <f t="shared" si="31"/>
        <v xml:space="preserve"> </v>
      </c>
      <c r="J336" s="135" t="str">
        <f t="shared" si="35"/>
        <v xml:space="preserve"> </v>
      </c>
      <c r="K336" s="136" t="str">
        <f t="shared" si="32"/>
        <v xml:space="preserve"> </v>
      </c>
      <c r="L336" s="140" t="str">
        <f t="shared" si="33"/>
        <v xml:space="preserve"> </v>
      </c>
      <c r="M336" s="138">
        <f t="shared" si="34"/>
        <v>0</v>
      </c>
      <c r="N336" s="22"/>
    </row>
    <row r="337" spans="1:14" ht="14.15" customHeight="1">
      <c r="A337" s="22"/>
      <c r="B337" s="1376"/>
      <c r="C337" s="128" t="s">
        <v>382</v>
      </c>
      <c r="D337" s="141"/>
      <c r="E337" s="142"/>
      <c r="F337" s="131" t="str">
        <f t="shared" si="29"/>
        <v xml:space="preserve"> </v>
      </c>
      <c r="G337" s="132"/>
      <c r="H337" s="133" t="str">
        <f t="shared" si="30"/>
        <v xml:space="preserve"> </v>
      </c>
      <c r="I337" s="134" t="str">
        <f t="shared" si="31"/>
        <v xml:space="preserve"> </v>
      </c>
      <c r="J337" s="135" t="str">
        <f t="shared" si="35"/>
        <v xml:space="preserve"> </v>
      </c>
      <c r="K337" s="136" t="str">
        <f t="shared" si="32"/>
        <v xml:space="preserve"> </v>
      </c>
      <c r="L337" s="140" t="str">
        <f t="shared" si="33"/>
        <v xml:space="preserve"> </v>
      </c>
      <c r="M337" s="138">
        <f t="shared" si="34"/>
        <v>0</v>
      </c>
      <c r="N337" s="22"/>
    </row>
    <row r="338" spans="1:14" ht="14.15" customHeight="1">
      <c r="A338" s="22"/>
      <c r="B338" s="1376"/>
      <c r="C338" s="128" t="s">
        <v>383</v>
      </c>
      <c r="D338" s="141"/>
      <c r="E338" s="142"/>
      <c r="F338" s="131" t="str">
        <f t="shared" si="29"/>
        <v xml:space="preserve"> </v>
      </c>
      <c r="G338" s="132"/>
      <c r="H338" s="133" t="str">
        <f t="shared" si="30"/>
        <v xml:space="preserve"> </v>
      </c>
      <c r="I338" s="134" t="str">
        <f t="shared" si="31"/>
        <v xml:space="preserve"> </v>
      </c>
      <c r="J338" s="135" t="str">
        <f t="shared" si="35"/>
        <v xml:space="preserve"> </v>
      </c>
      <c r="K338" s="136" t="str">
        <f t="shared" si="32"/>
        <v xml:space="preserve"> </v>
      </c>
      <c r="L338" s="140" t="str">
        <f t="shared" si="33"/>
        <v xml:space="preserve"> </v>
      </c>
      <c r="M338" s="138">
        <f t="shared" si="34"/>
        <v>0</v>
      </c>
      <c r="N338" s="22"/>
    </row>
    <row r="339" spans="1:14" ht="14.15" customHeight="1">
      <c r="A339" s="22"/>
      <c r="B339" s="1375" t="s">
        <v>384</v>
      </c>
      <c r="C339" s="128" t="s">
        <v>385</v>
      </c>
      <c r="D339" s="141"/>
      <c r="E339" s="142"/>
      <c r="F339" s="131" t="str">
        <f t="shared" si="29"/>
        <v xml:space="preserve"> </v>
      </c>
      <c r="G339" s="132"/>
      <c r="H339" s="133" t="str">
        <f t="shared" si="30"/>
        <v xml:space="preserve"> </v>
      </c>
      <c r="I339" s="134" t="str">
        <f t="shared" si="31"/>
        <v xml:space="preserve"> </v>
      </c>
      <c r="J339" s="135" t="str">
        <f t="shared" si="35"/>
        <v xml:space="preserve"> </v>
      </c>
      <c r="K339" s="136" t="str">
        <f t="shared" si="32"/>
        <v xml:space="preserve"> </v>
      </c>
      <c r="L339" s="140" t="str">
        <f t="shared" si="33"/>
        <v xml:space="preserve"> </v>
      </c>
      <c r="M339" s="138">
        <f t="shared" si="34"/>
        <v>0</v>
      </c>
      <c r="N339" s="22"/>
    </row>
    <row r="340" spans="1:14" ht="14.15" customHeight="1">
      <c r="A340" s="22"/>
      <c r="B340" s="1375"/>
      <c r="C340" s="128" t="s">
        <v>386</v>
      </c>
      <c r="D340" s="141"/>
      <c r="E340" s="142"/>
      <c r="F340" s="131" t="str">
        <f t="shared" si="29"/>
        <v xml:space="preserve"> </v>
      </c>
      <c r="G340" s="132"/>
      <c r="H340" s="133" t="str">
        <f t="shared" si="30"/>
        <v xml:space="preserve"> </v>
      </c>
      <c r="I340" s="134" t="str">
        <f t="shared" si="31"/>
        <v xml:space="preserve"> </v>
      </c>
      <c r="J340" s="135" t="str">
        <f t="shared" si="35"/>
        <v xml:space="preserve"> </v>
      </c>
      <c r="K340" s="136" t="str">
        <f t="shared" si="32"/>
        <v xml:space="preserve"> </v>
      </c>
      <c r="L340" s="140" t="str">
        <f t="shared" si="33"/>
        <v xml:space="preserve"> </v>
      </c>
      <c r="M340" s="138">
        <f t="shared" si="34"/>
        <v>0</v>
      </c>
      <c r="N340" s="22"/>
    </row>
    <row r="341" spans="1:14" ht="14.15" customHeight="1">
      <c r="A341" s="22"/>
      <c r="B341" s="1375"/>
      <c r="C341" s="128" t="s">
        <v>387</v>
      </c>
      <c r="D341" s="141"/>
      <c r="E341" s="142"/>
      <c r="F341" s="131" t="str">
        <f t="shared" si="29"/>
        <v xml:space="preserve"> </v>
      </c>
      <c r="G341" s="132"/>
      <c r="H341" s="133" t="str">
        <f t="shared" si="30"/>
        <v xml:space="preserve"> </v>
      </c>
      <c r="I341" s="134" t="str">
        <f t="shared" si="31"/>
        <v xml:space="preserve"> </v>
      </c>
      <c r="J341" s="135" t="str">
        <f t="shared" si="35"/>
        <v xml:space="preserve"> </v>
      </c>
      <c r="K341" s="136" t="str">
        <f t="shared" si="32"/>
        <v xml:space="preserve"> </v>
      </c>
      <c r="L341" s="140" t="str">
        <f t="shared" si="33"/>
        <v xml:space="preserve"> </v>
      </c>
      <c r="M341" s="138">
        <f t="shared" si="34"/>
        <v>0</v>
      </c>
      <c r="N341" s="22"/>
    </row>
    <row r="342" spans="1:14" ht="14.15" customHeight="1">
      <c r="A342" s="22"/>
      <c r="B342" s="1375"/>
      <c r="C342" s="128" t="s">
        <v>388</v>
      </c>
      <c r="D342" s="141"/>
      <c r="E342" s="142"/>
      <c r="F342" s="131" t="str">
        <f t="shared" si="29"/>
        <v xml:space="preserve"> </v>
      </c>
      <c r="G342" s="132"/>
      <c r="H342" s="133" t="str">
        <f t="shared" si="30"/>
        <v xml:space="preserve"> </v>
      </c>
      <c r="I342" s="134" t="str">
        <f t="shared" si="31"/>
        <v xml:space="preserve"> </v>
      </c>
      <c r="J342" s="135" t="str">
        <f t="shared" si="35"/>
        <v xml:space="preserve"> </v>
      </c>
      <c r="K342" s="136" t="str">
        <f t="shared" si="32"/>
        <v xml:space="preserve"> </v>
      </c>
      <c r="L342" s="140" t="str">
        <f t="shared" si="33"/>
        <v xml:space="preserve"> </v>
      </c>
      <c r="M342" s="138">
        <f t="shared" si="34"/>
        <v>0</v>
      </c>
      <c r="N342" s="22"/>
    </row>
    <row r="343" spans="1:14" ht="14.15" customHeight="1">
      <c r="A343" s="22"/>
      <c r="B343" s="1375"/>
      <c r="C343" s="128" t="s">
        <v>389</v>
      </c>
      <c r="D343" s="141"/>
      <c r="E343" s="142"/>
      <c r="F343" s="131" t="str">
        <f t="shared" si="29"/>
        <v xml:space="preserve"> </v>
      </c>
      <c r="G343" s="132"/>
      <c r="H343" s="133" t="str">
        <f t="shared" si="30"/>
        <v xml:space="preserve"> </v>
      </c>
      <c r="I343" s="134" t="str">
        <f t="shared" si="31"/>
        <v xml:space="preserve"> </v>
      </c>
      <c r="J343" s="135" t="str">
        <f t="shared" si="35"/>
        <v xml:space="preserve"> </v>
      </c>
      <c r="K343" s="136" t="str">
        <f t="shared" si="32"/>
        <v xml:space="preserve"> </v>
      </c>
      <c r="L343" s="140" t="str">
        <f t="shared" si="33"/>
        <v xml:space="preserve"> </v>
      </c>
      <c r="M343" s="138">
        <f t="shared" si="34"/>
        <v>0</v>
      </c>
      <c r="N343" s="22"/>
    </row>
    <row r="344" spans="1:14" ht="14.15" customHeight="1">
      <c r="A344" s="22"/>
      <c r="B344" s="1375"/>
      <c r="C344" s="128" t="s">
        <v>390</v>
      </c>
      <c r="D344" s="141"/>
      <c r="E344" s="142"/>
      <c r="F344" s="131" t="str">
        <f t="shared" si="29"/>
        <v xml:space="preserve"> </v>
      </c>
      <c r="G344" s="132"/>
      <c r="H344" s="133" t="str">
        <f t="shared" si="30"/>
        <v xml:space="preserve"> </v>
      </c>
      <c r="I344" s="134" t="str">
        <f t="shared" si="31"/>
        <v xml:space="preserve"> </v>
      </c>
      <c r="J344" s="135" t="str">
        <f t="shared" si="35"/>
        <v xml:space="preserve"> </v>
      </c>
      <c r="K344" s="136" t="str">
        <f t="shared" si="32"/>
        <v xml:space="preserve"> </v>
      </c>
      <c r="L344" s="140" t="str">
        <f t="shared" si="33"/>
        <v xml:space="preserve"> </v>
      </c>
      <c r="M344" s="138">
        <f t="shared" si="34"/>
        <v>0</v>
      </c>
      <c r="N344" s="22"/>
    </row>
    <row r="345" spans="1:14" ht="14.15" customHeight="1">
      <c r="A345" s="22"/>
      <c r="B345" s="1375"/>
      <c r="C345" s="128" t="s">
        <v>391</v>
      </c>
      <c r="D345" s="141"/>
      <c r="E345" s="142"/>
      <c r="F345" s="131" t="str">
        <f t="shared" si="29"/>
        <v xml:space="preserve"> </v>
      </c>
      <c r="G345" s="132"/>
      <c r="H345" s="133" t="str">
        <f t="shared" si="30"/>
        <v xml:space="preserve"> </v>
      </c>
      <c r="I345" s="134" t="str">
        <f t="shared" si="31"/>
        <v xml:space="preserve"> </v>
      </c>
      <c r="J345" s="135" t="str">
        <f t="shared" si="35"/>
        <v xml:space="preserve"> </v>
      </c>
      <c r="K345" s="136" t="str">
        <f t="shared" si="32"/>
        <v xml:space="preserve"> </v>
      </c>
      <c r="L345" s="140" t="str">
        <f t="shared" si="33"/>
        <v xml:space="preserve"> </v>
      </c>
      <c r="M345" s="138">
        <f t="shared" si="34"/>
        <v>0</v>
      </c>
      <c r="N345" s="22"/>
    </row>
    <row r="346" spans="1:14" ht="14.15" customHeight="1">
      <c r="A346" s="22"/>
      <c r="B346" s="1375"/>
      <c r="C346" s="128" t="s">
        <v>392</v>
      </c>
      <c r="D346" s="141"/>
      <c r="E346" s="142"/>
      <c r="F346" s="131" t="str">
        <f t="shared" si="29"/>
        <v xml:space="preserve"> </v>
      </c>
      <c r="G346" s="132"/>
      <c r="H346" s="133" t="str">
        <f t="shared" si="30"/>
        <v xml:space="preserve"> </v>
      </c>
      <c r="I346" s="134" t="str">
        <f t="shared" si="31"/>
        <v xml:space="preserve"> </v>
      </c>
      <c r="J346" s="135" t="str">
        <f t="shared" si="35"/>
        <v xml:space="preserve"> </v>
      </c>
      <c r="K346" s="136" t="str">
        <f t="shared" si="32"/>
        <v xml:space="preserve"> </v>
      </c>
      <c r="L346" s="140" t="str">
        <f t="shared" si="33"/>
        <v xml:space="preserve"> </v>
      </c>
      <c r="M346" s="138">
        <f t="shared" si="34"/>
        <v>0</v>
      </c>
      <c r="N346" s="22"/>
    </row>
    <row r="347" spans="1:14" ht="14.15" customHeight="1">
      <c r="A347" s="22"/>
      <c r="B347" s="139"/>
      <c r="C347" s="128" t="s">
        <v>393</v>
      </c>
      <c r="D347" s="141"/>
      <c r="E347" s="142"/>
      <c r="F347" s="131" t="str">
        <f t="shared" si="29"/>
        <v xml:space="preserve"> </v>
      </c>
      <c r="G347" s="132"/>
      <c r="H347" s="133" t="str">
        <f t="shared" si="30"/>
        <v xml:space="preserve"> </v>
      </c>
      <c r="I347" s="134" t="str">
        <f t="shared" si="31"/>
        <v xml:space="preserve"> </v>
      </c>
      <c r="J347" s="135" t="str">
        <f t="shared" si="35"/>
        <v xml:space="preserve"> </v>
      </c>
      <c r="K347" s="136" t="str">
        <f t="shared" si="32"/>
        <v xml:space="preserve"> </v>
      </c>
      <c r="L347" s="140" t="str">
        <f t="shared" si="33"/>
        <v xml:space="preserve"> </v>
      </c>
      <c r="M347" s="138">
        <f t="shared" si="34"/>
        <v>0</v>
      </c>
      <c r="N347" s="22"/>
    </row>
    <row r="348" spans="1:14" ht="14.15" customHeight="1">
      <c r="A348" s="22"/>
      <c r="B348" s="139"/>
      <c r="C348" s="128" t="s">
        <v>394</v>
      </c>
      <c r="D348" s="141"/>
      <c r="E348" s="142"/>
      <c r="F348" s="131" t="str">
        <f t="shared" si="29"/>
        <v xml:space="preserve"> </v>
      </c>
      <c r="G348" s="132"/>
      <c r="H348" s="133" t="str">
        <f t="shared" si="30"/>
        <v xml:space="preserve"> </v>
      </c>
      <c r="I348" s="134" t="str">
        <f t="shared" si="31"/>
        <v xml:space="preserve"> </v>
      </c>
      <c r="J348" s="135" t="str">
        <f t="shared" si="35"/>
        <v xml:space="preserve"> </v>
      </c>
      <c r="K348" s="136" t="str">
        <f t="shared" si="32"/>
        <v xml:space="preserve"> </v>
      </c>
      <c r="L348" s="140" t="str">
        <f t="shared" si="33"/>
        <v xml:space="preserve"> </v>
      </c>
      <c r="M348" s="138">
        <f t="shared" si="34"/>
        <v>0</v>
      </c>
      <c r="N348" s="22"/>
    </row>
    <row r="349" spans="1:14" ht="14.15" customHeight="1">
      <c r="A349" s="22"/>
      <c r="B349" s="139"/>
      <c r="C349" s="128" t="s">
        <v>395</v>
      </c>
      <c r="D349" s="141"/>
      <c r="E349" s="142"/>
      <c r="F349" s="131" t="str">
        <f t="shared" si="29"/>
        <v xml:space="preserve"> </v>
      </c>
      <c r="G349" s="132"/>
      <c r="H349" s="133" t="str">
        <f t="shared" si="30"/>
        <v xml:space="preserve"> </v>
      </c>
      <c r="I349" s="134" t="str">
        <f t="shared" si="31"/>
        <v xml:space="preserve"> </v>
      </c>
      <c r="J349" s="135" t="str">
        <f t="shared" si="35"/>
        <v xml:space="preserve"> </v>
      </c>
      <c r="K349" s="136" t="str">
        <f t="shared" si="32"/>
        <v xml:space="preserve"> </v>
      </c>
      <c r="L349" s="140" t="str">
        <f t="shared" si="33"/>
        <v xml:space="preserve"> </v>
      </c>
      <c r="M349" s="138">
        <f t="shared" si="34"/>
        <v>0</v>
      </c>
      <c r="N349" s="22"/>
    </row>
    <row r="350" spans="1:14" ht="14.15" customHeight="1">
      <c r="A350" s="22"/>
      <c r="B350" s="139"/>
      <c r="C350" s="128" t="s">
        <v>396</v>
      </c>
      <c r="D350" s="141"/>
      <c r="E350" s="142"/>
      <c r="F350" s="131" t="str">
        <f t="shared" si="29"/>
        <v xml:space="preserve"> </v>
      </c>
      <c r="G350" s="132"/>
      <c r="H350" s="133" t="str">
        <f t="shared" si="30"/>
        <v xml:space="preserve"> </v>
      </c>
      <c r="I350" s="134" t="str">
        <f t="shared" si="31"/>
        <v xml:space="preserve"> </v>
      </c>
      <c r="J350" s="135" t="str">
        <f t="shared" si="35"/>
        <v xml:space="preserve"> </v>
      </c>
      <c r="K350" s="136" t="str">
        <f t="shared" si="32"/>
        <v xml:space="preserve"> </v>
      </c>
      <c r="L350" s="140" t="str">
        <f t="shared" si="33"/>
        <v xml:space="preserve"> </v>
      </c>
      <c r="M350" s="138">
        <f t="shared" si="34"/>
        <v>0</v>
      </c>
      <c r="N350" s="22"/>
    </row>
    <row r="351" spans="1:14" ht="14.15" customHeight="1">
      <c r="A351" s="22"/>
      <c r="B351" s="139"/>
      <c r="C351" s="128" t="s">
        <v>397</v>
      </c>
      <c r="D351" s="141"/>
      <c r="E351" s="142"/>
      <c r="F351" s="131" t="str">
        <f t="shared" si="29"/>
        <v xml:space="preserve"> </v>
      </c>
      <c r="G351" s="132"/>
      <c r="H351" s="133" t="str">
        <f t="shared" si="30"/>
        <v xml:space="preserve"> </v>
      </c>
      <c r="I351" s="134" t="str">
        <f t="shared" si="31"/>
        <v xml:space="preserve"> </v>
      </c>
      <c r="J351" s="135" t="str">
        <f t="shared" si="35"/>
        <v xml:space="preserve"> </v>
      </c>
      <c r="K351" s="136" t="str">
        <f t="shared" si="32"/>
        <v xml:space="preserve"> </v>
      </c>
      <c r="L351" s="140" t="str">
        <f t="shared" si="33"/>
        <v xml:space="preserve"> </v>
      </c>
      <c r="M351" s="138">
        <f t="shared" si="34"/>
        <v>0</v>
      </c>
      <c r="N351" s="22"/>
    </row>
    <row r="352" spans="1:14" ht="14.15" customHeight="1">
      <c r="A352" s="22"/>
      <c r="B352" s="139"/>
      <c r="C352" s="128" t="s">
        <v>398</v>
      </c>
      <c r="D352" s="141"/>
      <c r="E352" s="142"/>
      <c r="F352" s="131" t="str">
        <f t="shared" si="29"/>
        <v xml:space="preserve"> </v>
      </c>
      <c r="G352" s="132"/>
      <c r="H352" s="133" t="str">
        <f t="shared" si="30"/>
        <v xml:space="preserve"> </v>
      </c>
      <c r="I352" s="134" t="str">
        <f t="shared" si="31"/>
        <v xml:space="preserve"> </v>
      </c>
      <c r="J352" s="135" t="str">
        <f t="shared" si="35"/>
        <v xml:space="preserve"> </v>
      </c>
      <c r="K352" s="136" t="str">
        <f t="shared" si="32"/>
        <v xml:space="preserve"> </v>
      </c>
      <c r="L352" s="140" t="str">
        <f t="shared" si="33"/>
        <v xml:space="preserve"> </v>
      </c>
      <c r="M352" s="138">
        <f t="shared" si="34"/>
        <v>0</v>
      </c>
      <c r="N352" s="22"/>
    </row>
    <row r="353" spans="1:14" ht="14.15" customHeight="1">
      <c r="A353" s="22"/>
      <c r="B353" s="139"/>
      <c r="C353" s="128" t="s">
        <v>399</v>
      </c>
      <c r="D353" s="141"/>
      <c r="E353" s="130"/>
      <c r="F353" s="131" t="str">
        <f t="shared" si="29"/>
        <v xml:space="preserve"> </v>
      </c>
      <c r="G353" s="132"/>
      <c r="H353" s="133" t="str">
        <f t="shared" si="30"/>
        <v xml:space="preserve"> </v>
      </c>
      <c r="I353" s="134" t="str">
        <f t="shared" si="31"/>
        <v xml:space="preserve"> </v>
      </c>
      <c r="J353" s="135" t="str">
        <f t="shared" si="35"/>
        <v xml:space="preserve"> </v>
      </c>
      <c r="K353" s="136" t="str">
        <f t="shared" si="32"/>
        <v xml:space="preserve"> </v>
      </c>
      <c r="L353" s="140" t="str">
        <f t="shared" si="33"/>
        <v xml:space="preserve"> </v>
      </c>
      <c r="M353" s="138">
        <f t="shared" si="34"/>
        <v>0</v>
      </c>
      <c r="N353" s="22"/>
    </row>
    <row r="354" spans="1:14" ht="14.15" customHeight="1">
      <c r="A354" s="22"/>
      <c r="B354" s="139"/>
      <c r="C354" s="128" t="s">
        <v>400</v>
      </c>
      <c r="D354" s="129"/>
      <c r="E354" s="130"/>
      <c r="F354" s="131" t="str">
        <f t="shared" si="29"/>
        <v xml:space="preserve"> </v>
      </c>
      <c r="G354" s="132"/>
      <c r="H354" s="133" t="str">
        <f t="shared" si="30"/>
        <v xml:space="preserve"> </v>
      </c>
      <c r="I354" s="134" t="str">
        <f t="shared" si="31"/>
        <v xml:space="preserve"> </v>
      </c>
      <c r="J354" s="135" t="str">
        <f t="shared" si="35"/>
        <v xml:space="preserve"> </v>
      </c>
      <c r="K354" s="136" t="str">
        <f t="shared" si="32"/>
        <v xml:space="preserve"> </v>
      </c>
      <c r="L354" s="140" t="str">
        <f t="shared" si="33"/>
        <v xml:space="preserve"> </v>
      </c>
      <c r="M354" s="138">
        <f t="shared" si="34"/>
        <v>0</v>
      </c>
      <c r="N354" s="22"/>
    </row>
    <row r="355" spans="1:14" ht="14.15" customHeight="1">
      <c r="A355" s="22"/>
      <c r="B355" s="139"/>
      <c r="C355" s="128" t="s">
        <v>401</v>
      </c>
      <c r="D355" s="129"/>
      <c r="E355" s="130"/>
      <c r="F355" s="131" t="str">
        <f t="shared" si="29"/>
        <v xml:space="preserve"> </v>
      </c>
      <c r="G355" s="132"/>
      <c r="H355" s="133" t="str">
        <f t="shared" si="30"/>
        <v xml:space="preserve"> </v>
      </c>
      <c r="I355" s="134" t="str">
        <f t="shared" si="31"/>
        <v xml:space="preserve"> </v>
      </c>
      <c r="J355" s="135" t="str">
        <f t="shared" si="35"/>
        <v xml:space="preserve"> </v>
      </c>
      <c r="K355" s="136" t="str">
        <f t="shared" si="32"/>
        <v xml:space="preserve"> </v>
      </c>
      <c r="L355" s="140" t="str">
        <f t="shared" si="33"/>
        <v xml:space="preserve"> </v>
      </c>
      <c r="M355" s="138">
        <f t="shared" si="34"/>
        <v>0</v>
      </c>
      <c r="N355" s="22"/>
    </row>
    <row r="356" spans="1:14" ht="14.15" customHeight="1">
      <c r="A356" s="22"/>
      <c r="B356" s="143"/>
      <c r="C356" s="128" t="s">
        <v>402</v>
      </c>
      <c r="D356" s="141"/>
      <c r="E356" s="142"/>
      <c r="F356" s="131" t="str">
        <f t="shared" si="29"/>
        <v xml:space="preserve"> </v>
      </c>
      <c r="G356" s="132"/>
      <c r="H356" s="133" t="str">
        <f t="shared" si="30"/>
        <v xml:space="preserve"> </v>
      </c>
      <c r="I356" s="134" t="str">
        <f t="shared" si="31"/>
        <v xml:space="preserve"> </v>
      </c>
      <c r="J356" s="135" t="str">
        <f t="shared" si="35"/>
        <v xml:space="preserve"> </v>
      </c>
      <c r="K356" s="136" t="str">
        <f t="shared" si="32"/>
        <v xml:space="preserve"> </v>
      </c>
      <c r="L356" s="140" t="str">
        <f t="shared" si="33"/>
        <v xml:space="preserve"> </v>
      </c>
      <c r="M356" s="138">
        <f t="shared" si="34"/>
        <v>0</v>
      </c>
      <c r="N356" s="22"/>
    </row>
    <row r="357" spans="1:14" ht="14.15" customHeight="1">
      <c r="A357" s="22"/>
      <c r="B357" s="127"/>
      <c r="C357" s="128" t="s">
        <v>403</v>
      </c>
      <c r="D357" s="141"/>
      <c r="E357" s="142"/>
      <c r="F357" s="131" t="str">
        <f t="shared" si="29"/>
        <v xml:space="preserve"> </v>
      </c>
      <c r="G357" s="132"/>
      <c r="H357" s="133" t="str">
        <f t="shared" si="30"/>
        <v xml:space="preserve"> </v>
      </c>
      <c r="I357" s="134" t="str">
        <f t="shared" si="31"/>
        <v xml:space="preserve"> </v>
      </c>
      <c r="J357" s="135" t="str">
        <f t="shared" si="35"/>
        <v xml:space="preserve"> </v>
      </c>
      <c r="K357" s="136" t="str">
        <f t="shared" si="32"/>
        <v xml:space="preserve"> </v>
      </c>
      <c r="L357" s="140" t="str">
        <f t="shared" si="33"/>
        <v xml:space="preserve"> </v>
      </c>
      <c r="M357" s="138">
        <f t="shared" si="34"/>
        <v>0</v>
      </c>
      <c r="N357" s="22"/>
    </row>
    <row r="358" spans="1:14" ht="14.15" customHeight="1">
      <c r="A358" s="22"/>
      <c r="B358" s="139"/>
      <c r="C358" s="128" t="s">
        <v>404</v>
      </c>
      <c r="D358" s="141"/>
      <c r="E358" s="142"/>
      <c r="F358" s="131" t="str">
        <f t="shared" si="29"/>
        <v xml:space="preserve"> </v>
      </c>
      <c r="G358" s="132"/>
      <c r="H358" s="133" t="str">
        <f t="shared" si="30"/>
        <v xml:space="preserve"> </v>
      </c>
      <c r="I358" s="134" t="str">
        <f t="shared" si="31"/>
        <v xml:space="preserve"> </v>
      </c>
      <c r="J358" s="135" t="str">
        <f t="shared" si="35"/>
        <v xml:space="preserve"> </v>
      </c>
      <c r="K358" s="136" t="str">
        <f t="shared" si="32"/>
        <v xml:space="preserve"> </v>
      </c>
      <c r="L358" s="140" t="str">
        <f t="shared" si="33"/>
        <v xml:space="preserve"> </v>
      </c>
      <c r="M358" s="138">
        <f t="shared" si="34"/>
        <v>0</v>
      </c>
      <c r="N358" s="22"/>
    </row>
    <row r="359" spans="1:14" ht="14.15" customHeight="1">
      <c r="A359" s="22"/>
      <c r="B359" s="139"/>
      <c r="C359" s="128" t="s">
        <v>405</v>
      </c>
      <c r="D359" s="141"/>
      <c r="E359" s="142"/>
      <c r="F359" s="131" t="str">
        <f t="shared" si="29"/>
        <v xml:space="preserve"> </v>
      </c>
      <c r="G359" s="132"/>
      <c r="H359" s="133" t="str">
        <f t="shared" si="30"/>
        <v xml:space="preserve"> </v>
      </c>
      <c r="I359" s="134" t="str">
        <f t="shared" si="31"/>
        <v xml:space="preserve"> </v>
      </c>
      <c r="J359" s="135" t="str">
        <f t="shared" si="35"/>
        <v xml:space="preserve"> </v>
      </c>
      <c r="K359" s="136" t="str">
        <f t="shared" si="32"/>
        <v xml:space="preserve"> </v>
      </c>
      <c r="L359" s="140" t="str">
        <f t="shared" si="33"/>
        <v xml:space="preserve"> </v>
      </c>
      <c r="M359" s="138">
        <f t="shared" si="34"/>
        <v>0</v>
      </c>
      <c r="N359" s="22"/>
    </row>
    <row r="360" spans="1:14" ht="14.15" customHeight="1">
      <c r="A360" s="22"/>
      <c r="B360" s="139"/>
      <c r="C360" s="128" t="s">
        <v>406</v>
      </c>
      <c r="D360" s="141"/>
      <c r="E360" s="142"/>
      <c r="F360" s="131" t="str">
        <f t="shared" si="29"/>
        <v xml:space="preserve"> </v>
      </c>
      <c r="G360" s="132"/>
      <c r="H360" s="133" t="str">
        <f t="shared" si="30"/>
        <v xml:space="preserve"> </v>
      </c>
      <c r="I360" s="134" t="str">
        <f t="shared" si="31"/>
        <v xml:space="preserve"> </v>
      </c>
      <c r="J360" s="135" t="str">
        <f t="shared" si="35"/>
        <v xml:space="preserve"> </v>
      </c>
      <c r="K360" s="136" t="str">
        <f t="shared" si="32"/>
        <v xml:space="preserve"> </v>
      </c>
      <c r="L360" s="140" t="str">
        <f t="shared" si="33"/>
        <v xml:space="preserve"> </v>
      </c>
      <c r="M360" s="138">
        <f t="shared" si="34"/>
        <v>0</v>
      </c>
      <c r="N360" s="22"/>
    </row>
    <row r="361" spans="1:14" ht="14.15" customHeight="1">
      <c r="A361" s="22"/>
      <c r="B361" s="139"/>
      <c r="C361" s="128" t="s">
        <v>407</v>
      </c>
      <c r="D361" s="141"/>
      <c r="E361" s="142"/>
      <c r="F361" s="131" t="str">
        <f t="shared" si="29"/>
        <v xml:space="preserve"> </v>
      </c>
      <c r="G361" s="132"/>
      <c r="H361" s="133" t="str">
        <f t="shared" si="30"/>
        <v xml:space="preserve"> </v>
      </c>
      <c r="I361" s="134" t="str">
        <f t="shared" si="31"/>
        <v xml:space="preserve"> </v>
      </c>
      <c r="J361" s="135" t="str">
        <f t="shared" si="35"/>
        <v xml:space="preserve"> </v>
      </c>
      <c r="K361" s="136" t="str">
        <f t="shared" si="32"/>
        <v xml:space="preserve"> </v>
      </c>
      <c r="L361" s="140" t="str">
        <f t="shared" si="33"/>
        <v xml:space="preserve"> </v>
      </c>
      <c r="M361" s="138">
        <f t="shared" si="34"/>
        <v>0</v>
      </c>
      <c r="N361" s="22"/>
    </row>
    <row r="362" spans="1:14" ht="14.15" customHeight="1">
      <c r="A362" s="22"/>
      <c r="B362" s="139"/>
      <c r="C362" s="128" t="s">
        <v>408</v>
      </c>
      <c r="D362" s="141"/>
      <c r="E362" s="142"/>
      <c r="F362" s="131" t="str">
        <f t="shared" si="29"/>
        <v xml:space="preserve"> </v>
      </c>
      <c r="G362" s="132"/>
      <c r="H362" s="133" t="str">
        <f t="shared" si="30"/>
        <v xml:space="preserve"> </v>
      </c>
      <c r="I362" s="134" t="str">
        <f t="shared" si="31"/>
        <v xml:space="preserve"> </v>
      </c>
      <c r="J362" s="135" t="str">
        <f t="shared" si="35"/>
        <v xml:space="preserve"> </v>
      </c>
      <c r="K362" s="136" t="str">
        <f t="shared" si="32"/>
        <v xml:space="preserve"> </v>
      </c>
      <c r="L362" s="140" t="str">
        <f t="shared" si="33"/>
        <v xml:space="preserve"> </v>
      </c>
      <c r="M362" s="138">
        <f t="shared" si="34"/>
        <v>0</v>
      </c>
      <c r="N362" s="22"/>
    </row>
    <row r="363" spans="1:14" ht="14.15" customHeight="1">
      <c r="A363" s="22"/>
      <c r="B363" s="139"/>
      <c r="C363" s="128" t="s">
        <v>409</v>
      </c>
      <c r="D363" s="141"/>
      <c r="E363" s="142"/>
      <c r="F363" s="131" t="str">
        <f t="shared" si="29"/>
        <v xml:space="preserve"> </v>
      </c>
      <c r="G363" s="132"/>
      <c r="H363" s="133" t="str">
        <f t="shared" si="30"/>
        <v xml:space="preserve"> </v>
      </c>
      <c r="I363" s="134" t="str">
        <f t="shared" si="31"/>
        <v xml:space="preserve"> </v>
      </c>
      <c r="J363" s="135" t="str">
        <f t="shared" si="35"/>
        <v xml:space="preserve"> </v>
      </c>
      <c r="K363" s="136" t="str">
        <f t="shared" si="32"/>
        <v xml:space="preserve"> </v>
      </c>
      <c r="L363" s="140" t="str">
        <f t="shared" si="33"/>
        <v xml:space="preserve"> </v>
      </c>
      <c r="M363" s="138">
        <f t="shared" si="34"/>
        <v>0</v>
      </c>
      <c r="N363" s="22"/>
    </row>
    <row r="364" spans="1:14" ht="14.15" customHeight="1">
      <c r="A364" s="22"/>
      <c r="B364" s="139"/>
      <c r="C364" s="128" t="s">
        <v>410</v>
      </c>
      <c r="D364" s="141"/>
      <c r="E364" s="142"/>
      <c r="F364" s="131" t="str">
        <f t="shared" si="29"/>
        <v xml:space="preserve"> </v>
      </c>
      <c r="G364" s="132"/>
      <c r="H364" s="133" t="str">
        <f t="shared" si="30"/>
        <v xml:space="preserve"> </v>
      </c>
      <c r="I364" s="134" t="str">
        <f t="shared" si="31"/>
        <v xml:space="preserve"> </v>
      </c>
      <c r="J364" s="135" t="str">
        <f t="shared" si="35"/>
        <v xml:space="preserve"> </v>
      </c>
      <c r="K364" s="136" t="str">
        <f t="shared" si="32"/>
        <v xml:space="preserve"> </v>
      </c>
      <c r="L364" s="140" t="str">
        <f t="shared" si="33"/>
        <v xml:space="preserve"> </v>
      </c>
      <c r="M364" s="138">
        <f t="shared" si="34"/>
        <v>0</v>
      </c>
      <c r="N364" s="22"/>
    </row>
    <row r="365" spans="1:14" ht="14.15" customHeight="1">
      <c r="A365" s="22"/>
      <c r="B365" s="139"/>
      <c r="C365" s="128" t="s">
        <v>411</v>
      </c>
      <c r="D365" s="141"/>
      <c r="E365" s="142"/>
      <c r="F365" s="131" t="str">
        <f t="shared" si="29"/>
        <v xml:space="preserve"> </v>
      </c>
      <c r="G365" s="132"/>
      <c r="H365" s="133" t="str">
        <f t="shared" si="30"/>
        <v xml:space="preserve"> </v>
      </c>
      <c r="I365" s="134" t="str">
        <f t="shared" si="31"/>
        <v xml:space="preserve"> </v>
      </c>
      <c r="J365" s="135" t="str">
        <f t="shared" si="35"/>
        <v xml:space="preserve"> </v>
      </c>
      <c r="K365" s="136" t="str">
        <f t="shared" si="32"/>
        <v xml:space="preserve"> </v>
      </c>
      <c r="L365" s="140" t="str">
        <f t="shared" si="33"/>
        <v xml:space="preserve"> </v>
      </c>
      <c r="M365" s="138">
        <f t="shared" si="34"/>
        <v>0</v>
      </c>
      <c r="N365" s="22"/>
    </row>
    <row r="366" spans="1:14" ht="14.15" customHeight="1">
      <c r="A366" s="22"/>
      <c r="B366" s="1376" t="str">
        <f>IF(ISBLANK(H7)," ",H7)</f>
        <v xml:space="preserve"> </v>
      </c>
      <c r="C366" s="128" t="s">
        <v>412</v>
      </c>
      <c r="D366" s="141"/>
      <c r="E366" s="142"/>
      <c r="F366" s="131" t="str">
        <f t="shared" si="29"/>
        <v xml:space="preserve"> </v>
      </c>
      <c r="G366" s="132"/>
      <c r="H366" s="133" t="str">
        <f t="shared" si="30"/>
        <v xml:space="preserve"> </v>
      </c>
      <c r="I366" s="134" t="str">
        <f t="shared" si="31"/>
        <v xml:space="preserve"> </v>
      </c>
      <c r="J366" s="135" t="str">
        <f t="shared" si="35"/>
        <v xml:space="preserve"> </v>
      </c>
      <c r="K366" s="136" t="str">
        <f t="shared" si="32"/>
        <v xml:space="preserve"> </v>
      </c>
      <c r="L366" s="140" t="str">
        <f t="shared" si="33"/>
        <v xml:space="preserve"> </v>
      </c>
      <c r="M366" s="138">
        <f t="shared" si="34"/>
        <v>0</v>
      </c>
      <c r="N366" s="22"/>
    </row>
    <row r="367" spans="1:14" ht="14.15" customHeight="1">
      <c r="A367" s="22"/>
      <c r="B367" s="1376"/>
      <c r="C367" s="128" t="s">
        <v>413</v>
      </c>
      <c r="D367" s="141"/>
      <c r="E367" s="142"/>
      <c r="F367" s="131" t="str">
        <f t="shared" si="29"/>
        <v xml:space="preserve"> </v>
      </c>
      <c r="G367" s="132"/>
      <c r="H367" s="133" t="str">
        <f t="shared" si="30"/>
        <v xml:space="preserve"> </v>
      </c>
      <c r="I367" s="134" t="str">
        <f t="shared" si="31"/>
        <v xml:space="preserve"> </v>
      </c>
      <c r="J367" s="135" t="str">
        <f t="shared" si="35"/>
        <v xml:space="preserve"> </v>
      </c>
      <c r="K367" s="136" t="str">
        <f t="shared" si="32"/>
        <v xml:space="preserve"> </v>
      </c>
      <c r="L367" s="140" t="str">
        <f t="shared" si="33"/>
        <v xml:space="preserve"> </v>
      </c>
      <c r="M367" s="138">
        <f t="shared" si="34"/>
        <v>0</v>
      </c>
      <c r="N367" s="22"/>
    </row>
    <row r="368" spans="1:14" ht="14.15" customHeight="1">
      <c r="A368" s="22"/>
      <c r="B368" s="1376"/>
      <c r="C368" s="128" t="s">
        <v>414</v>
      </c>
      <c r="D368" s="141"/>
      <c r="E368" s="142"/>
      <c r="F368" s="131" t="str">
        <f t="shared" si="29"/>
        <v xml:space="preserve"> </v>
      </c>
      <c r="G368" s="132"/>
      <c r="H368" s="133" t="str">
        <f t="shared" si="30"/>
        <v xml:space="preserve"> </v>
      </c>
      <c r="I368" s="134" t="str">
        <f t="shared" si="31"/>
        <v xml:space="preserve"> </v>
      </c>
      <c r="J368" s="135" t="str">
        <f t="shared" si="35"/>
        <v xml:space="preserve"> </v>
      </c>
      <c r="K368" s="136" t="str">
        <f t="shared" si="32"/>
        <v xml:space="preserve"> </v>
      </c>
      <c r="L368" s="140" t="str">
        <f t="shared" si="33"/>
        <v xml:space="preserve"> </v>
      </c>
      <c r="M368" s="138">
        <f t="shared" si="34"/>
        <v>0</v>
      </c>
      <c r="N368" s="22"/>
    </row>
    <row r="369" spans="1:14" ht="14.15" customHeight="1">
      <c r="A369" s="22"/>
      <c r="B369" s="1376"/>
      <c r="C369" s="128" t="s">
        <v>415</v>
      </c>
      <c r="D369" s="141"/>
      <c r="E369" s="142"/>
      <c r="F369" s="131" t="str">
        <f t="shared" si="29"/>
        <v xml:space="preserve"> </v>
      </c>
      <c r="G369" s="132"/>
      <c r="H369" s="133" t="str">
        <f t="shared" si="30"/>
        <v xml:space="preserve"> </v>
      </c>
      <c r="I369" s="134" t="str">
        <f t="shared" si="31"/>
        <v xml:space="preserve"> </v>
      </c>
      <c r="J369" s="135" t="str">
        <f t="shared" si="35"/>
        <v xml:space="preserve"> </v>
      </c>
      <c r="K369" s="136" t="str">
        <f t="shared" si="32"/>
        <v xml:space="preserve"> </v>
      </c>
      <c r="L369" s="140" t="str">
        <f t="shared" si="33"/>
        <v xml:space="preserve"> </v>
      </c>
      <c r="M369" s="138">
        <f t="shared" si="34"/>
        <v>0</v>
      </c>
      <c r="N369" s="22"/>
    </row>
    <row r="370" spans="1:14" ht="14.15" customHeight="1">
      <c r="A370" s="22"/>
      <c r="B370" s="1375" t="s">
        <v>416</v>
      </c>
      <c r="C370" s="128" t="s">
        <v>417</v>
      </c>
      <c r="D370" s="141"/>
      <c r="E370" s="142"/>
      <c r="F370" s="131" t="str">
        <f t="shared" si="29"/>
        <v xml:space="preserve"> </v>
      </c>
      <c r="G370" s="132"/>
      <c r="H370" s="133" t="str">
        <f t="shared" si="30"/>
        <v xml:space="preserve"> </v>
      </c>
      <c r="I370" s="134" t="str">
        <f t="shared" si="31"/>
        <v xml:space="preserve"> </v>
      </c>
      <c r="J370" s="135" t="str">
        <f t="shared" si="35"/>
        <v xml:space="preserve"> </v>
      </c>
      <c r="K370" s="136" t="str">
        <f t="shared" si="32"/>
        <v xml:space="preserve"> </v>
      </c>
      <c r="L370" s="140" t="str">
        <f t="shared" si="33"/>
        <v xml:space="preserve"> </v>
      </c>
      <c r="M370" s="138">
        <f t="shared" si="34"/>
        <v>0</v>
      </c>
      <c r="N370" s="22"/>
    </row>
    <row r="371" spans="1:14" ht="14.15" customHeight="1">
      <c r="A371" s="22"/>
      <c r="B371" s="1375"/>
      <c r="C371" s="128" t="s">
        <v>418</v>
      </c>
      <c r="D371" s="141"/>
      <c r="E371" s="142"/>
      <c r="F371" s="131" t="str">
        <f t="shared" si="29"/>
        <v xml:space="preserve"> </v>
      </c>
      <c r="G371" s="132"/>
      <c r="H371" s="133" t="str">
        <f t="shared" si="30"/>
        <v xml:space="preserve"> </v>
      </c>
      <c r="I371" s="134" t="str">
        <f t="shared" si="31"/>
        <v xml:space="preserve"> </v>
      </c>
      <c r="J371" s="135" t="str">
        <f t="shared" si="35"/>
        <v xml:space="preserve"> </v>
      </c>
      <c r="K371" s="136" t="str">
        <f t="shared" si="32"/>
        <v xml:space="preserve"> </v>
      </c>
      <c r="L371" s="140" t="str">
        <f t="shared" si="33"/>
        <v xml:space="preserve"> </v>
      </c>
      <c r="M371" s="138">
        <f t="shared" si="34"/>
        <v>0</v>
      </c>
      <c r="N371" s="22"/>
    </row>
    <row r="372" spans="1:14" ht="14.15" customHeight="1">
      <c r="A372" s="22"/>
      <c r="B372" s="1375"/>
      <c r="C372" s="128" t="s">
        <v>419</v>
      </c>
      <c r="D372" s="141"/>
      <c r="E372" s="142"/>
      <c r="F372" s="131" t="str">
        <f t="shared" ref="F372:F417" si="36">IF(AND(NOT(ISBLANK(D372)),NOT(ISBLANK(E372)),NOT(ISBLANK(D371)),NOT(ISBLANK(E371))),24-D371-(E371/60)+D372+(E372/60)," ")</f>
        <v xml:space="preserve"> </v>
      </c>
      <c r="G372" s="132"/>
      <c r="H372" s="133" t="str">
        <f t="shared" ref="H372:H417" si="37">IF(AND(NOT(ISBLANK(D372)),NOT(ISBLANK(E372)),G372&gt;0),G372/F372*24," ")</f>
        <v xml:space="preserve"> </v>
      </c>
      <c r="I372" s="134" t="str">
        <f t="shared" ref="I372:I417" si="38">IF(OR(ISBLANK(G372),M372=0,H372&lt;0.8*M372)," ",H372)</f>
        <v xml:space="preserve"> </v>
      </c>
      <c r="J372" s="135" t="str">
        <f t="shared" si="35"/>
        <v xml:space="preserve"> </v>
      </c>
      <c r="K372" s="136" t="str">
        <f t="shared" ref="K372:K417" si="39">IF(J372=" "," ",J372*1.2)</f>
        <v xml:space="preserve"> </v>
      </c>
      <c r="L372" s="140" t="str">
        <f t="shared" ref="L372:L417" si="40">IF(I372&lt;=K372,I372," ")</f>
        <v xml:space="preserve"> </v>
      </c>
      <c r="M372" s="138">
        <f t="shared" ref="M372:M417" si="41">IF(AND(ISBLANK($I$20),ISBLANK($I$23),ISBLANK($I$26),ISBLANK($I$31),ISBLANK($I$38)),0,IF(SUM($I$20*(100-$I$21)/100,$I$23*(100-$I$24)/100,$I$26,$I$31)&gt;0,($I$20*(100-$I$21)/100+$I$23*(100-$I$24)/100+$I$26+$I$31)/366,$I$38/366))</f>
        <v>0</v>
      </c>
      <c r="N372" s="22"/>
    </row>
    <row r="373" spans="1:14" ht="14.15" customHeight="1">
      <c r="A373" s="22"/>
      <c r="B373" s="1375"/>
      <c r="C373" s="128" t="s">
        <v>420</v>
      </c>
      <c r="D373" s="141"/>
      <c r="E373" s="142"/>
      <c r="F373" s="131" t="str">
        <f t="shared" si="36"/>
        <v xml:space="preserve"> </v>
      </c>
      <c r="G373" s="132"/>
      <c r="H373" s="133" t="str">
        <f t="shared" si="37"/>
        <v xml:space="preserve"> </v>
      </c>
      <c r="I373" s="134" t="str">
        <f t="shared" si="38"/>
        <v xml:space="preserve"> </v>
      </c>
      <c r="J373" s="135" t="str">
        <f t="shared" si="35"/>
        <v xml:space="preserve"> </v>
      </c>
      <c r="K373" s="136" t="str">
        <f t="shared" si="39"/>
        <v xml:space="preserve"> </v>
      </c>
      <c r="L373" s="140" t="str">
        <f t="shared" si="40"/>
        <v xml:space="preserve"> </v>
      </c>
      <c r="M373" s="138">
        <f t="shared" si="41"/>
        <v>0</v>
      </c>
      <c r="N373" s="22"/>
    </row>
    <row r="374" spans="1:14" ht="14.15" customHeight="1">
      <c r="A374" s="22"/>
      <c r="B374" s="1375"/>
      <c r="C374" s="128" t="s">
        <v>421</v>
      </c>
      <c r="D374" s="141"/>
      <c r="E374" s="142"/>
      <c r="F374" s="131" t="str">
        <f t="shared" si="36"/>
        <v xml:space="preserve"> </v>
      </c>
      <c r="G374" s="132"/>
      <c r="H374" s="133" t="str">
        <f t="shared" si="37"/>
        <v xml:space="preserve"> </v>
      </c>
      <c r="I374" s="134" t="str">
        <f t="shared" si="38"/>
        <v xml:space="preserve"> </v>
      </c>
      <c r="J374" s="135" t="str">
        <f t="shared" si="35"/>
        <v xml:space="preserve"> </v>
      </c>
      <c r="K374" s="136" t="str">
        <f t="shared" si="39"/>
        <v xml:space="preserve"> </v>
      </c>
      <c r="L374" s="140" t="str">
        <f t="shared" si="40"/>
        <v xml:space="preserve"> </v>
      </c>
      <c r="M374" s="138">
        <f t="shared" si="41"/>
        <v>0</v>
      </c>
      <c r="N374" s="22"/>
    </row>
    <row r="375" spans="1:14" ht="14.15" customHeight="1">
      <c r="A375" s="22"/>
      <c r="B375" s="1375"/>
      <c r="C375" s="128" t="s">
        <v>422</v>
      </c>
      <c r="D375" s="141"/>
      <c r="E375" s="142"/>
      <c r="F375" s="131" t="str">
        <f t="shared" si="36"/>
        <v xml:space="preserve"> </v>
      </c>
      <c r="G375" s="132"/>
      <c r="H375" s="133" t="str">
        <f t="shared" si="37"/>
        <v xml:space="preserve"> </v>
      </c>
      <c r="I375" s="134" t="str">
        <f t="shared" si="38"/>
        <v xml:space="preserve"> </v>
      </c>
      <c r="J375" s="135" t="str">
        <f t="shared" si="35"/>
        <v xml:space="preserve"> </v>
      </c>
      <c r="K375" s="136" t="str">
        <f t="shared" si="39"/>
        <v xml:space="preserve"> </v>
      </c>
      <c r="L375" s="140" t="str">
        <f t="shared" si="40"/>
        <v xml:space="preserve"> </v>
      </c>
      <c r="M375" s="138">
        <f t="shared" si="41"/>
        <v>0</v>
      </c>
      <c r="N375" s="22"/>
    </row>
    <row r="376" spans="1:14" ht="14.15" customHeight="1">
      <c r="A376" s="22"/>
      <c r="B376" s="1375"/>
      <c r="C376" s="128" t="s">
        <v>423</v>
      </c>
      <c r="D376" s="141"/>
      <c r="E376" s="142"/>
      <c r="F376" s="131" t="str">
        <f t="shared" si="36"/>
        <v xml:space="preserve"> </v>
      </c>
      <c r="G376" s="132"/>
      <c r="H376" s="133" t="str">
        <f t="shared" si="37"/>
        <v xml:space="preserve"> </v>
      </c>
      <c r="I376" s="134" t="str">
        <f t="shared" si="38"/>
        <v xml:space="preserve"> </v>
      </c>
      <c r="J376" s="135" t="str">
        <f t="shared" si="35"/>
        <v xml:space="preserve"> </v>
      </c>
      <c r="K376" s="136" t="str">
        <f t="shared" si="39"/>
        <v xml:space="preserve"> </v>
      </c>
      <c r="L376" s="140" t="str">
        <f t="shared" si="40"/>
        <v xml:space="preserve"> </v>
      </c>
      <c r="M376" s="138">
        <f t="shared" si="41"/>
        <v>0</v>
      </c>
      <c r="N376" s="22"/>
    </row>
    <row r="377" spans="1:14" ht="14.15" customHeight="1">
      <c r="A377" s="22"/>
      <c r="B377" s="1375"/>
      <c r="C377" s="128" t="s">
        <v>424</v>
      </c>
      <c r="D377" s="141"/>
      <c r="E377" s="142"/>
      <c r="F377" s="131" t="str">
        <f t="shared" si="36"/>
        <v xml:space="preserve"> </v>
      </c>
      <c r="G377" s="132"/>
      <c r="H377" s="133" t="str">
        <f t="shared" si="37"/>
        <v xml:space="preserve"> </v>
      </c>
      <c r="I377" s="134" t="str">
        <f t="shared" si="38"/>
        <v xml:space="preserve"> </v>
      </c>
      <c r="J377" s="135" t="str">
        <f t="shared" si="35"/>
        <v xml:space="preserve"> </v>
      </c>
      <c r="K377" s="136" t="str">
        <f t="shared" si="39"/>
        <v xml:space="preserve"> </v>
      </c>
      <c r="L377" s="140" t="str">
        <f t="shared" si="40"/>
        <v xml:space="preserve"> </v>
      </c>
      <c r="M377" s="138">
        <f t="shared" si="41"/>
        <v>0</v>
      </c>
      <c r="N377" s="22"/>
    </row>
    <row r="378" spans="1:14" ht="14.15" customHeight="1">
      <c r="A378" s="22"/>
      <c r="B378" s="1375"/>
      <c r="C378" s="128" t="s">
        <v>425</v>
      </c>
      <c r="D378" s="141"/>
      <c r="E378" s="142"/>
      <c r="F378" s="131" t="str">
        <f t="shared" si="36"/>
        <v xml:space="preserve"> </v>
      </c>
      <c r="G378" s="132"/>
      <c r="H378" s="133" t="str">
        <f t="shared" si="37"/>
        <v xml:space="preserve"> </v>
      </c>
      <c r="I378" s="134" t="str">
        <f t="shared" si="38"/>
        <v xml:space="preserve"> </v>
      </c>
      <c r="J378" s="135" t="str">
        <f t="shared" ref="J378:J406" si="42">IF(MIN(I368:I388)=0," ",MIN(I368:I388))</f>
        <v xml:space="preserve"> </v>
      </c>
      <c r="K378" s="136" t="str">
        <f t="shared" si="39"/>
        <v xml:space="preserve"> </v>
      </c>
      <c r="L378" s="140" t="str">
        <f t="shared" si="40"/>
        <v xml:space="preserve"> </v>
      </c>
      <c r="M378" s="138">
        <f t="shared" si="41"/>
        <v>0</v>
      </c>
      <c r="N378" s="22"/>
    </row>
    <row r="379" spans="1:14" ht="14.15" customHeight="1">
      <c r="A379" s="22"/>
      <c r="B379" s="139"/>
      <c r="C379" s="128" t="s">
        <v>426</v>
      </c>
      <c r="D379" s="141"/>
      <c r="E379" s="142"/>
      <c r="F379" s="131" t="str">
        <f t="shared" si="36"/>
        <v xml:space="preserve"> </v>
      </c>
      <c r="G379" s="132"/>
      <c r="H379" s="133" t="str">
        <f t="shared" si="37"/>
        <v xml:space="preserve"> </v>
      </c>
      <c r="I379" s="134" t="str">
        <f t="shared" si="38"/>
        <v xml:space="preserve"> </v>
      </c>
      <c r="J379" s="135" t="str">
        <f t="shared" si="42"/>
        <v xml:space="preserve"> </v>
      </c>
      <c r="K379" s="136" t="str">
        <f t="shared" si="39"/>
        <v xml:space="preserve"> </v>
      </c>
      <c r="L379" s="140" t="str">
        <f t="shared" si="40"/>
        <v xml:space="preserve"> </v>
      </c>
      <c r="M379" s="138">
        <f t="shared" si="41"/>
        <v>0</v>
      </c>
      <c r="N379" s="22"/>
    </row>
    <row r="380" spans="1:14" ht="14.15" customHeight="1">
      <c r="A380" s="22"/>
      <c r="B380" s="139"/>
      <c r="C380" s="128" t="s">
        <v>427</v>
      </c>
      <c r="D380" s="141"/>
      <c r="E380" s="142"/>
      <c r="F380" s="131" t="str">
        <f t="shared" si="36"/>
        <v xml:space="preserve"> </v>
      </c>
      <c r="G380" s="132"/>
      <c r="H380" s="133" t="str">
        <f t="shared" si="37"/>
        <v xml:space="preserve"> </v>
      </c>
      <c r="I380" s="134" t="str">
        <f t="shared" si="38"/>
        <v xml:space="preserve"> </v>
      </c>
      <c r="J380" s="135" t="str">
        <f t="shared" si="42"/>
        <v xml:space="preserve"> </v>
      </c>
      <c r="K380" s="136" t="str">
        <f t="shared" si="39"/>
        <v xml:space="preserve"> </v>
      </c>
      <c r="L380" s="140" t="str">
        <f t="shared" si="40"/>
        <v xml:space="preserve"> </v>
      </c>
      <c r="M380" s="138">
        <f t="shared" si="41"/>
        <v>0</v>
      </c>
      <c r="N380" s="22"/>
    </row>
    <row r="381" spans="1:14" ht="14.15" customHeight="1">
      <c r="A381" s="22"/>
      <c r="B381" s="139"/>
      <c r="C381" s="128" t="s">
        <v>428</v>
      </c>
      <c r="D381" s="141"/>
      <c r="E381" s="130"/>
      <c r="F381" s="131" t="str">
        <f t="shared" si="36"/>
        <v xml:space="preserve"> </v>
      </c>
      <c r="G381" s="132"/>
      <c r="H381" s="133" t="str">
        <f t="shared" si="37"/>
        <v xml:space="preserve"> </v>
      </c>
      <c r="I381" s="134" t="str">
        <f t="shared" si="38"/>
        <v xml:space="preserve"> </v>
      </c>
      <c r="J381" s="135" t="str">
        <f t="shared" si="42"/>
        <v xml:space="preserve"> </v>
      </c>
      <c r="K381" s="136" t="str">
        <f t="shared" si="39"/>
        <v xml:space="preserve"> </v>
      </c>
      <c r="L381" s="140" t="str">
        <f t="shared" si="40"/>
        <v xml:space="preserve"> </v>
      </c>
      <c r="M381" s="138">
        <f t="shared" si="41"/>
        <v>0</v>
      </c>
      <c r="N381" s="22"/>
    </row>
    <row r="382" spans="1:14" ht="14.15" customHeight="1">
      <c r="A382" s="22"/>
      <c r="B382" s="139"/>
      <c r="C382" s="128" t="s">
        <v>429</v>
      </c>
      <c r="D382" s="129"/>
      <c r="E382" s="130"/>
      <c r="F382" s="131" t="str">
        <f t="shared" si="36"/>
        <v xml:space="preserve"> </v>
      </c>
      <c r="G382" s="132"/>
      <c r="H382" s="133" t="str">
        <f t="shared" si="37"/>
        <v xml:space="preserve"> </v>
      </c>
      <c r="I382" s="134" t="str">
        <f t="shared" si="38"/>
        <v xml:space="preserve"> </v>
      </c>
      <c r="J382" s="135" t="str">
        <f t="shared" si="42"/>
        <v xml:space="preserve"> </v>
      </c>
      <c r="K382" s="136" t="str">
        <f t="shared" si="39"/>
        <v xml:space="preserve"> </v>
      </c>
      <c r="L382" s="140" t="str">
        <f t="shared" si="40"/>
        <v xml:space="preserve"> </v>
      </c>
      <c r="M382" s="138">
        <f t="shared" si="41"/>
        <v>0</v>
      </c>
      <c r="N382" s="22"/>
    </row>
    <row r="383" spans="1:14" ht="14.15" customHeight="1">
      <c r="A383" s="22"/>
      <c r="B383" s="139"/>
      <c r="C383" s="128" t="s">
        <v>430</v>
      </c>
      <c r="D383" s="129"/>
      <c r="E383" s="130"/>
      <c r="F383" s="131" t="str">
        <f t="shared" si="36"/>
        <v xml:space="preserve"> </v>
      </c>
      <c r="G383" s="132"/>
      <c r="H383" s="133" t="str">
        <f t="shared" si="37"/>
        <v xml:space="preserve"> </v>
      </c>
      <c r="I383" s="134" t="str">
        <f t="shared" si="38"/>
        <v xml:space="preserve"> </v>
      </c>
      <c r="J383" s="135" t="str">
        <f t="shared" si="42"/>
        <v xml:space="preserve"> </v>
      </c>
      <c r="K383" s="136" t="str">
        <f t="shared" si="39"/>
        <v xml:space="preserve"> </v>
      </c>
      <c r="L383" s="140" t="str">
        <f t="shared" si="40"/>
        <v xml:space="preserve"> </v>
      </c>
      <c r="M383" s="138">
        <f t="shared" si="41"/>
        <v>0</v>
      </c>
      <c r="N383" s="22"/>
    </row>
    <row r="384" spans="1:14" ht="14.15" customHeight="1">
      <c r="A384" s="22"/>
      <c r="B384" s="139"/>
      <c r="C384" s="128" t="s">
        <v>431</v>
      </c>
      <c r="D384" s="141"/>
      <c r="E384" s="142"/>
      <c r="F384" s="131" t="str">
        <f t="shared" si="36"/>
        <v xml:space="preserve"> </v>
      </c>
      <c r="G384" s="132"/>
      <c r="H384" s="133" t="str">
        <f t="shared" si="37"/>
        <v xml:space="preserve"> </v>
      </c>
      <c r="I384" s="134" t="str">
        <f t="shared" si="38"/>
        <v xml:space="preserve"> </v>
      </c>
      <c r="J384" s="135" t="str">
        <f t="shared" si="42"/>
        <v xml:space="preserve"> </v>
      </c>
      <c r="K384" s="136" t="str">
        <f t="shared" si="39"/>
        <v xml:space="preserve"> </v>
      </c>
      <c r="L384" s="140" t="str">
        <f t="shared" si="40"/>
        <v xml:space="preserve"> </v>
      </c>
      <c r="M384" s="138">
        <f t="shared" si="41"/>
        <v>0</v>
      </c>
      <c r="N384" s="22"/>
    </row>
    <row r="385" spans="1:14" ht="14.15" customHeight="1">
      <c r="A385" s="22"/>
      <c r="B385" s="139"/>
      <c r="C385" s="128" t="s">
        <v>432</v>
      </c>
      <c r="D385" s="141"/>
      <c r="E385" s="142"/>
      <c r="F385" s="131" t="str">
        <f t="shared" si="36"/>
        <v xml:space="preserve"> </v>
      </c>
      <c r="G385" s="132"/>
      <c r="H385" s="133" t="str">
        <f t="shared" si="37"/>
        <v xml:space="preserve"> </v>
      </c>
      <c r="I385" s="134" t="str">
        <f t="shared" si="38"/>
        <v xml:space="preserve"> </v>
      </c>
      <c r="J385" s="135" t="str">
        <f t="shared" si="42"/>
        <v xml:space="preserve"> </v>
      </c>
      <c r="K385" s="136" t="str">
        <f t="shared" si="39"/>
        <v xml:space="preserve"> </v>
      </c>
      <c r="L385" s="140" t="str">
        <f t="shared" si="40"/>
        <v xml:space="preserve"> </v>
      </c>
      <c r="M385" s="138">
        <f t="shared" si="41"/>
        <v>0</v>
      </c>
      <c r="N385" s="22"/>
    </row>
    <row r="386" spans="1:14" ht="14.15" customHeight="1">
      <c r="A386" s="22"/>
      <c r="B386" s="143"/>
      <c r="C386" s="128" t="s">
        <v>433</v>
      </c>
      <c r="D386" s="141"/>
      <c r="E386" s="142"/>
      <c r="F386" s="131" t="str">
        <f t="shared" si="36"/>
        <v xml:space="preserve"> </v>
      </c>
      <c r="G386" s="132"/>
      <c r="H386" s="133" t="str">
        <f t="shared" si="37"/>
        <v xml:space="preserve"> </v>
      </c>
      <c r="I386" s="134" t="str">
        <f t="shared" si="38"/>
        <v xml:space="preserve"> </v>
      </c>
      <c r="J386" s="135" t="str">
        <f t="shared" si="42"/>
        <v xml:space="preserve"> </v>
      </c>
      <c r="K386" s="136" t="str">
        <f t="shared" si="39"/>
        <v xml:space="preserve"> </v>
      </c>
      <c r="L386" s="140" t="str">
        <f t="shared" si="40"/>
        <v xml:space="preserve"> </v>
      </c>
      <c r="M386" s="138">
        <f t="shared" si="41"/>
        <v>0</v>
      </c>
      <c r="N386" s="22"/>
    </row>
    <row r="387" spans="1:14" ht="14.15" customHeight="1">
      <c r="A387" s="22"/>
      <c r="B387" s="153"/>
      <c r="C387" s="128" t="s">
        <v>434</v>
      </c>
      <c r="D387" s="141"/>
      <c r="E387" s="142"/>
      <c r="F387" s="131" t="str">
        <f t="shared" si="36"/>
        <v xml:space="preserve"> </v>
      </c>
      <c r="G387" s="132"/>
      <c r="H387" s="133" t="str">
        <f t="shared" si="37"/>
        <v xml:space="preserve"> </v>
      </c>
      <c r="I387" s="134" t="str">
        <f t="shared" si="38"/>
        <v xml:space="preserve"> </v>
      </c>
      <c r="J387" s="135" t="str">
        <f t="shared" si="42"/>
        <v xml:space="preserve"> </v>
      </c>
      <c r="K387" s="136" t="str">
        <f t="shared" si="39"/>
        <v xml:space="preserve"> </v>
      </c>
      <c r="L387" s="140" t="str">
        <f t="shared" si="40"/>
        <v xml:space="preserve"> </v>
      </c>
      <c r="M387" s="138">
        <f t="shared" si="41"/>
        <v>0</v>
      </c>
      <c r="N387" s="22"/>
    </row>
    <row r="388" spans="1:14" ht="14.15" customHeight="1">
      <c r="A388" s="22"/>
      <c r="B388" s="154"/>
      <c r="C388" s="128" t="s">
        <v>435</v>
      </c>
      <c r="D388" s="141"/>
      <c r="E388" s="142"/>
      <c r="F388" s="131" t="str">
        <f t="shared" si="36"/>
        <v xml:space="preserve"> </v>
      </c>
      <c r="G388" s="132"/>
      <c r="H388" s="133" t="str">
        <f t="shared" si="37"/>
        <v xml:space="preserve"> </v>
      </c>
      <c r="I388" s="134" t="str">
        <f t="shared" si="38"/>
        <v xml:space="preserve"> </v>
      </c>
      <c r="J388" s="135" t="str">
        <f t="shared" si="42"/>
        <v xml:space="preserve"> </v>
      </c>
      <c r="K388" s="136" t="str">
        <f t="shared" si="39"/>
        <v xml:space="preserve"> </v>
      </c>
      <c r="L388" s="140" t="str">
        <f t="shared" si="40"/>
        <v xml:space="preserve"> </v>
      </c>
      <c r="M388" s="138">
        <f t="shared" si="41"/>
        <v>0</v>
      </c>
      <c r="N388" s="22"/>
    </row>
    <row r="389" spans="1:14" ht="14.15" customHeight="1">
      <c r="A389" s="22"/>
      <c r="B389" s="154"/>
      <c r="C389" s="128" t="s">
        <v>436</v>
      </c>
      <c r="D389" s="141"/>
      <c r="E389" s="142"/>
      <c r="F389" s="131" t="str">
        <f t="shared" si="36"/>
        <v xml:space="preserve"> </v>
      </c>
      <c r="G389" s="132"/>
      <c r="H389" s="133" t="str">
        <f t="shared" si="37"/>
        <v xml:space="preserve"> </v>
      </c>
      <c r="I389" s="134" t="str">
        <f t="shared" si="38"/>
        <v xml:space="preserve"> </v>
      </c>
      <c r="J389" s="135" t="str">
        <f t="shared" si="42"/>
        <v xml:space="preserve"> </v>
      </c>
      <c r="K389" s="136" t="str">
        <f t="shared" si="39"/>
        <v xml:space="preserve"> </v>
      </c>
      <c r="L389" s="140" t="str">
        <f t="shared" si="40"/>
        <v xml:space="preserve"> </v>
      </c>
      <c r="M389" s="138">
        <f t="shared" si="41"/>
        <v>0</v>
      </c>
      <c r="N389" s="22"/>
    </row>
    <row r="390" spans="1:14" ht="14.15" customHeight="1">
      <c r="A390" s="22"/>
      <c r="B390" s="154"/>
      <c r="C390" s="128" t="s">
        <v>437</v>
      </c>
      <c r="D390" s="141"/>
      <c r="E390" s="142"/>
      <c r="F390" s="131" t="str">
        <f t="shared" si="36"/>
        <v xml:space="preserve"> </v>
      </c>
      <c r="G390" s="132"/>
      <c r="H390" s="133" t="str">
        <f t="shared" si="37"/>
        <v xml:space="preserve"> </v>
      </c>
      <c r="I390" s="134" t="str">
        <f t="shared" si="38"/>
        <v xml:space="preserve"> </v>
      </c>
      <c r="J390" s="135" t="str">
        <f t="shared" si="42"/>
        <v xml:space="preserve"> </v>
      </c>
      <c r="K390" s="136" t="str">
        <f t="shared" si="39"/>
        <v xml:space="preserve"> </v>
      </c>
      <c r="L390" s="140" t="str">
        <f t="shared" si="40"/>
        <v xml:space="preserve"> </v>
      </c>
      <c r="M390" s="138">
        <f t="shared" si="41"/>
        <v>0</v>
      </c>
      <c r="N390" s="22"/>
    </row>
    <row r="391" spans="1:14" ht="14.15" customHeight="1">
      <c r="A391" s="22"/>
      <c r="B391" s="154"/>
      <c r="C391" s="128" t="s">
        <v>438</v>
      </c>
      <c r="D391" s="141"/>
      <c r="E391" s="142"/>
      <c r="F391" s="131" t="str">
        <f t="shared" si="36"/>
        <v xml:space="preserve"> </v>
      </c>
      <c r="G391" s="132"/>
      <c r="H391" s="133" t="str">
        <f t="shared" si="37"/>
        <v xml:space="preserve"> </v>
      </c>
      <c r="I391" s="134" t="str">
        <f t="shared" si="38"/>
        <v xml:space="preserve"> </v>
      </c>
      <c r="J391" s="135" t="str">
        <f t="shared" si="42"/>
        <v xml:space="preserve"> </v>
      </c>
      <c r="K391" s="136" t="str">
        <f t="shared" si="39"/>
        <v xml:space="preserve"> </v>
      </c>
      <c r="L391" s="140" t="str">
        <f t="shared" si="40"/>
        <v xml:space="preserve"> </v>
      </c>
      <c r="M391" s="138">
        <f t="shared" si="41"/>
        <v>0</v>
      </c>
      <c r="N391" s="22"/>
    </row>
    <row r="392" spans="1:14" ht="14.15" customHeight="1">
      <c r="A392" s="22"/>
      <c r="B392" s="154"/>
      <c r="C392" s="128" t="s">
        <v>439</v>
      </c>
      <c r="D392" s="141"/>
      <c r="E392" s="142"/>
      <c r="F392" s="131" t="str">
        <f t="shared" si="36"/>
        <v xml:space="preserve"> </v>
      </c>
      <c r="G392" s="132"/>
      <c r="H392" s="133" t="str">
        <f t="shared" si="37"/>
        <v xml:space="preserve"> </v>
      </c>
      <c r="I392" s="134" t="str">
        <f t="shared" si="38"/>
        <v xml:space="preserve"> </v>
      </c>
      <c r="J392" s="135" t="str">
        <f t="shared" si="42"/>
        <v xml:space="preserve"> </v>
      </c>
      <c r="K392" s="136" t="str">
        <f t="shared" si="39"/>
        <v xml:space="preserve"> </v>
      </c>
      <c r="L392" s="140" t="str">
        <f t="shared" si="40"/>
        <v xml:space="preserve"> </v>
      </c>
      <c r="M392" s="138">
        <f t="shared" si="41"/>
        <v>0</v>
      </c>
      <c r="N392" s="22"/>
    </row>
    <row r="393" spans="1:14" ht="14.15" customHeight="1">
      <c r="A393" s="22"/>
      <c r="B393" s="155"/>
      <c r="C393" s="128" t="s">
        <v>440</v>
      </c>
      <c r="D393" s="141"/>
      <c r="E393" s="142"/>
      <c r="F393" s="131" t="str">
        <f t="shared" si="36"/>
        <v xml:space="preserve"> </v>
      </c>
      <c r="G393" s="132"/>
      <c r="H393" s="133" t="str">
        <f t="shared" si="37"/>
        <v xml:space="preserve"> </v>
      </c>
      <c r="I393" s="134" t="str">
        <f t="shared" si="38"/>
        <v xml:space="preserve"> </v>
      </c>
      <c r="J393" s="135" t="str">
        <f t="shared" si="42"/>
        <v xml:space="preserve"> </v>
      </c>
      <c r="K393" s="136" t="str">
        <f t="shared" si="39"/>
        <v xml:space="preserve"> </v>
      </c>
      <c r="L393" s="140" t="str">
        <f t="shared" si="40"/>
        <v xml:space="preserve"> </v>
      </c>
      <c r="M393" s="138">
        <f t="shared" si="41"/>
        <v>0</v>
      </c>
      <c r="N393" s="22"/>
    </row>
    <row r="394" spans="1:14" ht="14.15" customHeight="1">
      <c r="A394" s="22"/>
      <c r="B394" s="155"/>
      <c r="C394" s="128" t="s">
        <v>441</v>
      </c>
      <c r="D394" s="141"/>
      <c r="E394" s="142"/>
      <c r="F394" s="131" t="str">
        <f t="shared" si="36"/>
        <v xml:space="preserve"> </v>
      </c>
      <c r="G394" s="132"/>
      <c r="H394" s="133" t="str">
        <f t="shared" si="37"/>
        <v xml:space="preserve"> </v>
      </c>
      <c r="I394" s="134" t="str">
        <f t="shared" si="38"/>
        <v xml:space="preserve"> </v>
      </c>
      <c r="J394" s="135" t="str">
        <f t="shared" si="42"/>
        <v xml:space="preserve"> </v>
      </c>
      <c r="K394" s="136" t="str">
        <f t="shared" si="39"/>
        <v xml:space="preserve"> </v>
      </c>
      <c r="L394" s="140" t="str">
        <f t="shared" si="40"/>
        <v xml:space="preserve"> </v>
      </c>
      <c r="M394" s="138">
        <f t="shared" si="41"/>
        <v>0</v>
      </c>
      <c r="N394" s="22"/>
    </row>
    <row r="395" spans="1:14" ht="14.15" customHeight="1">
      <c r="A395" s="22"/>
      <c r="B395" s="155"/>
      <c r="C395" s="128" t="s">
        <v>442</v>
      </c>
      <c r="D395" s="141"/>
      <c r="E395" s="142"/>
      <c r="F395" s="131" t="str">
        <f t="shared" si="36"/>
        <v xml:space="preserve"> </v>
      </c>
      <c r="G395" s="132"/>
      <c r="H395" s="133" t="str">
        <f t="shared" si="37"/>
        <v xml:space="preserve"> </v>
      </c>
      <c r="I395" s="134" t="str">
        <f t="shared" si="38"/>
        <v xml:space="preserve"> </v>
      </c>
      <c r="J395" s="135" t="str">
        <f t="shared" si="42"/>
        <v xml:space="preserve"> </v>
      </c>
      <c r="K395" s="136" t="str">
        <f t="shared" si="39"/>
        <v xml:space="preserve"> </v>
      </c>
      <c r="L395" s="140" t="str">
        <f t="shared" si="40"/>
        <v xml:space="preserve"> </v>
      </c>
      <c r="M395" s="138">
        <f t="shared" si="41"/>
        <v>0</v>
      </c>
      <c r="N395" s="22"/>
    </row>
    <row r="396" spans="1:14" ht="14.15" customHeight="1">
      <c r="A396" s="22"/>
      <c r="B396" s="1376" t="str">
        <f>IF(ISBLANK(H7)," ",H7)</f>
        <v xml:space="preserve"> </v>
      </c>
      <c r="C396" s="128" t="s">
        <v>443</v>
      </c>
      <c r="D396" s="141"/>
      <c r="E396" s="142"/>
      <c r="F396" s="131" t="str">
        <f t="shared" si="36"/>
        <v xml:space="preserve"> </v>
      </c>
      <c r="G396" s="132"/>
      <c r="H396" s="133" t="str">
        <f t="shared" si="37"/>
        <v xml:space="preserve"> </v>
      </c>
      <c r="I396" s="134" t="str">
        <f t="shared" si="38"/>
        <v xml:space="preserve"> </v>
      </c>
      <c r="J396" s="135" t="str">
        <f t="shared" si="42"/>
        <v xml:space="preserve"> </v>
      </c>
      <c r="K396" s="136" t="str">
        <f t="shared" si="39"/>
        <v xml:space="preserve"> </v>
      </c>
      <c r="L396" s="140" t="str">
        <f t="shared" si="40"/>
        <v xml:space="preserve"> </v>
      </c>
      <c r="M396" s="138">
        <f t="shared" si="41"/>
        <v>0</v>
      </c>
      <c r="N396" s="22"/>
    </row>
    <row r="397" spans="1:14" ht="14.15" customHeight="1">
      <c r="A397" s="22"/>
      <c r="B397" s="1376"/>
      <c r="C397" s="128" t="s">
        <v>444</v>
      </c>
      <c r="D397" s="141"/>
      <c r="E397" s="142"/>
      <c r="F397" s="131" t="str">
        <f t="shared" si="36"/>
        <v xml:space="preserve"> </v>
      </c>
      <c r="G397" s="132"/>
      <c r="H397" s="133" t="str">
        <f t="shared" si="37"/>
        <v xml:space="preserve"> </v>
      </c>
      <c r="I397" s="134" t="str">
        <f t="shared" si="38"/>
        <v xml:space="preserve"> </v>
      </c>
      <c r="J397" s="135" t="str">
        <f t="shared" si="42"/>
        <v xml:space="preserve"> </v>
      </c>
      <c r="K397" s="136" t="str">
        <f t="shared" si="39"/>
        <v xml:space="preserve"> </v>
      </c>
      <c r="L397" s="140" t="str">
        <f t="shared" si="40"/>
        <v xml:space="preserve"> </v>
      </c>
      <c r="M397" s="138">
        <f t="shared" si="41"/>
        <v>0</v>
      </c>
      <c r="N397" s="22"/>
    </row>
    <row r="398" spans="1:14" ht="14.15" customHeight="1">
      <c r="A398" s="22"/>
      <c r="B398" s="1376"/>
      <c r="C398" s="128" t="s">
        <v>445</v>
      </c>
      <c r="D398" s="141"/>
      <c r="E398" s="142"/>
      <c r="F398" s="131" t="str">
        <f t="shared" si="36"/>
        <v xml:space="preserve"> </v>
      </c>
      <c r="G398" s="132"/>
      <c r="H398" s="133" t="str">
        <f t="shared" si="37"/>
        <v xml:space="preserve"> </v>
      </c>
      <c r="I398" s="134" t="str">
        <f t="shared" si="38"/>
        <v xml:space="preserve"> </v>
      </c>
      <c r="J398" s="135" t="str">
        <f t="shared" si="42"/>
        <v xml:space="preserve"> </v>
      </c>
      <c r="K398" s="136" t="str">
        <f t="shared" si="39"/>
        <v xml:space="preserve"> </v>
      </c>
      <c r="L398" s="140" t="str">
        <f t="shared" si="40"/>
        <v xml:space="preserve"> </v>
      </c>
      <c r="M398" s="138">
        <f t="shared" si="41"/>
        <v>0</v>
      </c>
      <c r="N398" s="22"/>
    </row>
    <row r="399" spans="1:14" ht="14.15" customHeight="1">
      <c r="A399" s="22"/>
      <c r="B399" s="1376"/>
      <c r="C399" s="128" t="s">
        <v>446</v>
      </c>
      <c r="D399" s="141"/>
      <c r="E399" s="142"/>
      <c r="F399" s="131" t="str">
        <f t="shared" si="36"/>
        <v xml:space="preserve"> </v>
      </c>
      <c r="G399" s="132"/>
      <c r="H399" s="133" t="str">
        <f t="shared" si="37"/>
        <v xml:space="preserve"> </v>
      </c>
      <c r="I399" s="134" t="str">
        <f t="shared" si="38"/>
        <v xml:space="preserve"> </v>
      </c>
      <c r="J399" s="135" t="str">
        <f t="shared" si="42"/>
        <v xml:space="preserve"> </v>
      </c>
      <c r="K399" s="136" t="str">
        <f t="shared" si="39"/>
        <v xml:space="preserve"> </v>
      </c>
      <c r="L399" s="140" t="str">
        <f t="shared" si="40"/>
        <v xml:space="preserve"> </v>
      </c>
      <c r="M399" s="138">
        <f t="shared" si="41"/>
        <v>0</v>
      </c>
      <c r="N399" s="22"/>
    </row>
    <row r="400" spans="1:14" ht="14.15" customHeight="1">
      <c r="A400" s="22"/>
      <c r="B400" s="1375" t="s">
        <v>447</v>
      </c>
      <c r="C400" s="128" t="s">
        <v>448</v>
      </c>
      <c r="D400" s="141"/>
      <c r="E400" s="142"/>
      <c r="F400" s="131" t="str">
        <f t="shared" si="36"/>
        <v xml:space="preserve"> </v>
      </c>
      <c r="G400" s="132"/>
      <c r="H400" s="133" t="str">
        <f t="shared" si="37"/>
        <v xml:space="preserve"> </v>
      </c>
      <c r="I400" s="134" t="str">
        <f t="shared" si="38"/>
        <v xml:space="preserve"> </v>
      </c>
      <c r="J400" s="135" t="str">
        <f t="shared" si="42"/>
        <v xml:space="preserve"> </v>
      </c>
      <c r="K400" s="136" t="str">
        <f t="shared" si="39"/>
        <v xml:space="preserve"> </v>
      </c>
      <c r="L400" s="140" t="str">
        <f t="shared" si="40"/>
        <v xml:space="preserve"> </v>
      </c>
      <c r="M400" s="138">
        <f t="shared" si="41"/>
        <v>0</v>
      </c>
      <c r="N400" s="22"/>
    </row>
    <row r="401" spans="1:14" ht="14.15" customHeight="1">
      <c r="A401" s="22"/>
      <c r="B401" s="1375"/>
      <c r="C401" s="128" t="s">
        <v>449</v>
      </c>
      <c r="D401" s="141"/>
      <c r="E401" s="142"/>
      <c r="F401" s="131" t="str">
        <f t="shared" si="36"/>
        <v xml:space="preserve"> </v>
      </c>
      <c r="G401" s="132"/>
      <c r="H401" s="133" t="str">
        <f t="shared" si="37"/>
        <v xml:space="preserve"> </v>
      </c>
      <c r="I401" s="134" t="str">
        <f t="shared" si="38"/>
        <v xml:space="preserve"> </v>
      </c>
      <c r="J401" s="135" t="str">
        <f t="shared" si="42"/>
        <v xml:space="preserve"> </v>
      </c>
      <c r="K401" s="136" t="str">
        <f t="shared" si="39"/>
        <v xml:space="preserve"> </v>
      </c>
      <c r="L401" s="140" t="str">
        <f t="shared" si="40"/>
        <v xml:space="preserve"> </v>
      </c>
      <c r="M401" s="138">
        <f t="shared" si="41"/>
        <v>0</v>
      </c>
      <c r="N401" s="22"/>
    </row>
    <row r="402" spans="1:14" ht="14.15" customHeight="1">
      <c r="A402" s="22"/>
      <c r="B402" s="1375"/>
      <c r="C402" s="128" t="s">
        <v>450</v>
      </c>
      <c r="D402" s="141"/>
      <c r="E402" s="142"/>
      <c r="F402" s="131" t="str">
        <f t="shared" si="36"/>
        <v xml:space="preserve"> </v>
      </c>
      <c r="G402" s="132"/>
      <c r="H402" s="133" t="str">
        <f t="shared" si="37"/>
        <v xml:space="preserve"> </v>
      </c>
      <c r="I402" s="134" t="str">
        <f t="shared" si="38"/>
        <v xml:space="preserve"> </v>
      </c>
      <c r="J402" s="135" t="str">
        <f t="shared" si="42"/>
        <v xml:space="preserve"> </v>
      </c>
      <c r="K402" s="136" t="str">
        <f t="shared" si="39"/>
        <v xml:space="preserve"> </v>
      </c>
      <c r="L402" s="140" t="str">
        <f t="shared" si="40"/>
        <v xml:space="preserve"> </v>
      </c>
      <c r="M402" s="138">
        <f t="shared" si="41"/>
        <v>0</v>
      </c>
      <c r="N402" s="22"/>
    </row>
    <row r="403" spans="1:14" ht="14.15" customHeight="1">
      <c r="A403" s="22"/>
      <c r="B403" s="1375"/>
      <c r="C403" s="128" t="s">
        <v>451</v>
      </c>
      <c r="D403" s="141"/>
      <c r="E403" s="142"/>
      <c r="F403" s="131" t="str">
        <f t="shared" si="36"/>
        <v xml:space="preserve"> </v>
      </c>
      <c r="G403" s="132"/>
      <c r="H403" s="133" t="str">
        <f t="shared" si="37"/>
        <v xml:space="preserve"> </v>
      </c>
      <c r="I403" s="134" t="str">
        <f t="shared" si="38"/>
        <v xml:space="preserve"> </v>
      </c>
      <c r="J403" s="135" t="str">
        <f t="shared" si="42"/>
        <v xml:space="preserve"> </v>
      </c>
      <c r="K403" s="136" t="str">
        <f t="shared" si="39"/>
        <v xml:space="preserve"> </v>
      </c>
      <c r="L403" s="140" t="str">
        <f t="shared" si="40"/>
        <v xml:space="preserve"> </v>
      </c>
      <c r="M403" s="138">
        <f t="shared" si="41"/>
        <v>0</v>
      </c>
      <c r="N403" s="22"/>
    </row>
    <row r="404" spans="1:14" ht="14.15" customHeight="1">
      <c r="A404" s="22"/>
      <c r="B404" s="1375"/>
      <c r="C404" s="128" t="s">
        <v>452</v>
      </c>
      <c r="D404" s="141"/>
      <c r="E404" s="142"/>
      <c r="F404" s="131" t="str">
        <f t="shared" si="36"/>
        <v xml:space="preserve"> </v>
      </c>
      <c r="G404" s="132"/>
      <c r="H404" s="133" t="str">
        <f t="shared" si="37"/>
        <v xml:space="preserve"> </v>
      </c>
      <c r="I404" s="134" t="str">
        <f t="shared" si="38"/>
        <v xml:space="preserve"> </v>
      </c>
      <c r="J404" s="135" t="str">
        <f t="shared" si="42"/>
        <v xml:space="preserve"> </v>
      </c>
      <c r="K404" s="136" t="str">
        <f t="shared" si="39"/>
        <v xml:space="preserve"> </v>
      </c>
      <c r="L404" s="140" t="str">
        <f t="shared" si="40"/>
        <v xml:space="preserve"> </v>
      </c>
      <c r="M404" s="138">
        <f t="shared" si="41"/>
        <v>0</v>
      </c>
      <c r="N404" s="22"/>
    </row>
    <row r="405" spans="1:14" ht="14.15" customHeight="1">
      <c r="A405" s="22"/>
      <c r="B405" s="1375"/>
      <c r="C405" s="128" t="s">
        <v>453</v>
      </c>
      <c r="D405" s="141"/>
      <c r="E405" s="142"/>
      <c r="F405" s="131" t="str">
        <f t="shared" si="36"/>
        <v xml:space="preserve"> </v>
      </c>
      <c r="G405" s="132"/>
      <c r="H405" s="133" t="str">
        <f t="shared" si="37"/>
        <v xml:space="preserve"> </v>
      </c>
      <c r="I405" s="134" t="str">
        <f t="shared" si="38"/>
        <v xml:space="preserve"> </v>
      </c>
      <c r="J405" s="135" t="str">
        <f t="shared" si="42"/>
        <v xml:space="preserve"> </v>
      </c>
      <c r="K405" s="136" t="str">
        <f t="shared" si="39"/>
        <v xml:space="preserve"> </v>
      </c>
      <c r="L405" s="140" t="str">
        <f t="shared" si="40"/>
        <v xml:space="preserve"> </v>
      </c>
      <c r="M405" s="138">
        <f t="shared" si="41"/>
        <v>0</v>
      </c>
      <c r="N405" s="22"/>
    </row>
    <row r="406" spans="1:14" ht="14.15" customHeight="1">
      <c r="A406" s="22"/>
      <c r="B406" s="1375"/>
      <c r="C406" s="128" t="s">
        <v>454</v>
      </c>
      <c r="D406" s="141"/>
      <c r="E406" s="142"/>
      <c r="F406" s="131" t="str">
        <f t="shared" si="36"/>
        <v xml:space="preserve"> </v>
      </c>
      <c r="G406" s="132"/>
      <c r="H406" s="133" t="str">
        <f t="shared" si="37"/>
        <v xml:space="preserve"> </v>
      </c>
      <c r="I406" s="134" t="str">
        <f t="shared" si="38"/>
        <v xml:space="preserve"> </v>
      </c>
      <c r="J406" s="135" t="str">
        <f t="shared" si="42"/>
        <v xml:space="preserve"> </v>
      </c>
      <c r="K406" s="136" t="str">
        <f t="shared" si="39"/>
        <v xml:space="preserve"> </v>
      </c>
      <c r="L406" s="140" t="str">
        <f t="shared" si="40"/>
        <v xml:space="preserve"> </v>
      </c>
      <c r="M406" s="138">
        <f t="shared" si="41"/>
        <v>0</v>
      </c>
      <c r="N406" s="22"/>
    </row>
    <row r="407" spans="1:14" ht="14.15" customHeight="1">
      <c r="A407" s="22"/>
      <c r="B407" s="1375"/>
      <c r="C407" s="128" t="s">
        <v>455</v>
      </c>
      <c r="D407" s="141"/>
      <c r="E407" s="142"/>
      <c r="F407" s="131" t="str">
        <f t="shared" si="36"/>
        <v xml:space="preserve"> </v>
      </c>
      <c r="G407" s="132"/>
      <c r="H407" s="133" t="str">
        <f t="shared" si="37"/>
        <v xml:space="preserve"> </v>
      </c>
      <c r="I407" s="134" t="str">
        <f t="shared" si="38"/>
        <v xml:space="preserve"> </v>
      </c>
      <c r="J407" s="135" t="str">
        <f t="shared" ref="J407:J417" si="43">IF(MIN($I$397:$I$417)=0," ",MIN($I$397:$I$417))</f>
        <v xml:space="preserve"> </v>
      </c>
      <c r="K407" s="136" t="str">
        <f t="shared" si="39"/>
        <v xml:space="preserve"> </v>
      </c>
      <c r="L407" s="140" t="str">
        <f t="shared" si="40"/>
        <v xml:space="preserve"> </v>
      </c>
      <c r="M407" s="138">
        <f t="shared" si="41"/>
        <v>0</v>
      </c>
      <c r="N407" s="22"/>
    </row>
    <row r="408" spans="1:14" ht="14.15" customHeight="1">
      <c r="A408" s="22"/>
      <c r="B408" s="155"/>
      <c r="C408" s="128" t="s">
        <v>456</v>
      </c>
      <c r="D408" s="141"/>
      <c r="E408" s="142"/>
      <c r="F408" s="131" t="str">
        <f t="shared" si="36"/>
        <v xml:space="preserve"> </v>
      </c>
      <c r="G408" s="132"/>
      <c r="H408" s="133" t="str">
        <f t="shared" si="37"/>
        <v xml:space="preserve"> </v>
      </c>
      <c r="I408" s="134" t="str">
        <f t="shared" si="38"/>
        <v xml:space="preserve"> </v>
      </c>
      <c r="J408" s="135" t="str">
        <f t="shared" si="43"/>
        <v xml:space="preserve"> </v>
      </c>
      <c r="K408" s="136" t="str">
        <f t="shared" si="39"/>
        <v xml:space="preserve"> </v>
      </c>
      <c r="L408" s="140" t="str">
        <f t="shared" si="40"/>
        <v xml:space="preserve"> </v>
      </c>
      <c r="M408" s="138">
        <f t="shared" si="41"/>
        <v>0</v>
      </c>
      <c r="N408" s="22"/>
    </row>
    <row r="409" spans="1:14" ht="14.15" customHeight="1">
      <c r="A409" s="22"/>
      <c r="B409" s="155"/>
      <c r="C409" s="128" t="s">
        <v>457</v>
      </c>
      <c r="D409" s="141"/>
      <c r="E409" s="130"/>
      <c r="F409" s="131" t="str">
        <f t="shared" si="36"/>
        <v xml:space="preserve"> </v>
      </c>
      <c r="G409" s="132"/>
      <c r="H409" s="133" t="str">
        <f t="shared" si="37"/>
        <v xml:space="preserve"> </v>
      </c>
      <c r="I409" s="134" t="str">
        <f t="shared" si="38"/>
        <v xml:space="preserve"> </v>
      </c>
      <c r="J409" s="135" t="str">
        <f t="shared" si="43"/>
        <v xml:space="preserve"> </v>
      </c>
      <c r="K409" s="136" t="str">
        <f t="shared" si="39"/>
        <v xml:space="preserve"> </v>
      </c>
      <c r="L409" s="140" t="str">
        <f t="shared" si="40"/>
        <v xml:space="preserve"> </v>
      </c>
      <c r="M409" s="138">
        <f t="shared" si="41"/>
        <v>0</v>
      </c>
      <c r="N409" s="22"/>
    </row>
    <row r="410" spans="1:14" ht="14.15" customHeight="1">
      <c r="A410" s="22"/>
      <c r="B410" s="155"/>
      <c r="C410" s="128" t="s">
        <v>458</v>
      </c>
      <c r="D410" s="129"/>
      <c r="E410" s="130"/>
      <c r="F410" s="131" t="str">
        <f t="shared" si="36"/>
        <v xml:space="preserve"> </v>
      </c>
      <c r="G410" s="132"/>
      <c r="H410" s="133" t="str">
        <f t="shared" si="37"/>
        <v xml:space="preserve"> </v>
      </c>
      <c r="I410" s="134" t="str">
        <f t="shared" si="38"/>
        <v xml:space="preserve"> </v>
      </c>
      <c r="J410" s="135" t="str">
        <f t="shared" si="43"/>
        <v xml:space="preserve"> </v>
      </c>
      <c r="K410" s="136" t="str">
        <f t="shared" si="39"/>
        <v xml:space="preserve"> </v>
      </c>
      <c r="L410" s="140" t="str">
        <f t="shared" si="40"/>
        <v xml:space="preserve"> </v>
      </c>
      <c r="M410" s="138">
        <f t="shared" si="41"/>
        <v>0</v>
      </c>
      <c r="N410" s="22"/>
    </row>
    <row r="411" spans="1:14" ht="14.15" customHeight="1">
      <c r="A411" s="22"/>
      <c r="B411" s="155"/>
      <c r="C411" s="128" t="s">
        <v>459</v>
      </c>
      <c r="D411" s="129"/>
      <c r="E411" s="130"/>
      <c r="F411" s="131" t="str">
        <f t="shared" si="36"/>
        <v xml:space="preserve"> </v>
      </c>
      <c r="G411" s="132"/>
      <c r="H411" s="133" t="str">
        <f t="shared" si="37"/>
        <v xml:space="preserve"> </v>
      </c>
      <c r="I411" s="134" t="str">
        <f t="shared" si="38"/>
        <v xml:space="preserve"> </v>
      </c>
      <c r="J411" s="135" t="str">
        <f t="shared" si="43"/>
        <v xml:space="preserve"> </v>
      </c>
      <c r="K411" s="136" t="str">
        <f t="shared" si="39"/>
        <v xml:space="preserve"> </v>
      </c>
      <c r="L411" s="140" t="str">
        <f t="shared" si="40"/>
        <v xml:space="preserve"> </v>
      </c>
      <c r="M411" s="138">
        <f t="shared" si="41"/>
        <v>0</v>
      </c>
      <c r="N411" s="22"/>
    </row>
    <row r="412" spans="1:14" ht="14.15" customHeight="1">
      <c r="A412" s="22"/>
      <c r="B412" s="155"/>
      <c r="C412" s="128" t="s">
        <v>460</v>
      </c>
      <c r="D412" s="141"/>
      <c r="E412" s="142"/>
      <c r="F412" s="131" t="str">
        <f t="shared" si="36"/>
        <v xml:space="preserve"> </v>
      </c>
      <c r="G412" s="132"/>
      <c r="H412" s="133" t="str">
        <f t="shared" si="37"/>
        <v xml:space="preserve"> </v>
      </c>
      <c r="I412" s="134" t="str">
        <f t="shared" si="38"/>
        <v xml:space="preserve"> </v>
      </c>
      <c r="J412" s="135" t="str">
        <f t="shared" si="43"/>
        <v xml:space="preserve"> </v>
      </c>
      <c r="K412" s="136" t="str">
        <f t="shared" si="39"/>
        <v xml:space="preserve"> </v>
      </c>
      <c r="L412" s="140" t="str">
        <f t="shared" si="40"/>
        <v xml:space="preserve"> </v>
      </c>
      <c r="M412" s="138">
        <f t="shared" si="41"/>
        <v>0</v>
      </c>
      <c r="N412" s="22"/>
    </row>
    <row r="413" spans="1:14" ht="14.15" customHeight="1">
      <c r="A413" s="22"/>
      <c r="B413" s="155"/>
      <c r="C413" s="128" t="s">
        <v>461</v>
      </c>
      <c r="D413" s="141"/>
      <c r="E413" s="142"/>
      <c r="F413" s="131" t="str">
        <f t="shared" si="36"/>
        <v xml:space="preserve"> </v>
      </c>
      <c r="G413" s="132"/>
      <c r="H413" s="133" t="str">
        <f t="shared" si="37"/>
        <v xml:space="preserve"> </v>
      </c>
      <c r="I413" s="134" t="str">
        <f t="shared" si="38"/>
        <v xml:space="preserve"> </v>
      </c>
      <c r="J413" s="135" t="str">
        <f t="shared" si="43"/>
        <v xml:space="preserve"> </v>
      </c>
      <c r="K413" s="136" t="str">
        <f t="shared" si="39"/>
        <v xml:space="preserve"> </v>
      </c>
      <c r="L413" s="140" t="str">
        <f t="shared" si="40"/>
        <v xml:space="preserve"> </v>
      </c>
      <c r="M413" s="138">
        <f t="shared" si="41"/>
        <v>0</v>
      </c>
      <c r="N413" s="22"/>
    </row>
    <row r="414" spans="1:14" ht="14.15" customHeight="1">
      <c r="A414" s="22"/>
      <c r="B414" s="155"/>
      <c r="C414" s="128" t="s">
        <v>462</v>
      </c>
      <c r="D414" s="141"/>
      <c r="E414" s="142"/>
      <c r="F414" s="131" t="str">
        <f t="shared" si="36"/>
        <v xml:space="preserve"> </v>
      </c>
      <c r="G414" s="132"/>
      <c r="H414" s="133" t="str">
        <f t="shared" si="37"/>
        <v xml:space="preserve"> </v>
      </c>
      <c r="I414" s="134" t="str">
        <f t="shared" si="38"/>
        <v xml:space="preserve"> </v>
      </c>
      <c r="J414" s="135" t="str">
        <f t="shared" si="43"/>
        <v xml:space="preserve"> </v>
      </c>
      <c r="K414" s="136" t="str">
        <f t="shared" si="39"/>
        <v xml:space="preserve"> </v>
      </c>
      <c r="L414" s="140" t="str">
        <f t="shared" si="40"/>
        <v xml:space="preserve"> </v>
      </c>
      <c r="M414" s="138">
        <f t="shared" si="41"/>
        <v>0</v>
      </c>
      <c r="N414" s="22"/>
    </row>
    <row r="415" spans="1:14" ht="14.15" customHeight="1">
      <c r="A415" s="22"/>
      <c r="B415" s="155"/>
      <c r="C415" s="128" t="s">
        <v>463</v>
      </c>
      <c r="D415" s="141"/>
      <c r="E415" s="142"/>
      <c r="F415" s="131" t="str">
        <f t="shared" si="36"/>
        <v xml:space="preserve"> </v>
      </c>
      <c r="G415" s="132"/>
      <c r="H415" s="133" t="str">
        <f t="shared" si="37"/>
        <v xml:space="preserve"> </v>
      </c>
      <c r="I415" s="134" t="str">
        <f t="shared" si="38"/>
        <v xml:space="preserve"> </v>
      </c>
      <c r="J415" s="135" t="str">
        <f t="shared" si="43"/>
        <v xml:space="preserve"> </v>
      </c>
      <c r="K415" s="136" t="str">
        <f t="shared" si="39"/>
        <v xml:space="preserve"> </v>
      </c>
      <c r="L415" s="140" t="str">
        <f t="shared" si="40"/>
        <v xml:space="preserve"> </v>
      </c>
      <c r="M415" s="138">
        <f t="shared" si="41"/>
        <v>0</v>
      </c>
      <c r="N415" s="22"/>
    </row>
    <row r="416" spans="1:14" ht="14.15" customHeight="1">
      <c r="A416" s="22"/>
      <c r="B416" s="155"/>
      <c r="C416" s="128" t="s">
        <v>464</v>
      </c>
      <c r="D416" s="129"/>
      <c r="E416" s="130"/>
      <c r="F416" s="131" t="str">
        <f t="shared" si="36"/>
        <v xml:space="preserve"> </v>
      </c>
      <c r="G416" s="132"/>
      <c r="H416" s="133" t="str">
        <f t="shared" si="37"/>
        <v xml:space="preserve"> </v>
      </c>
      <c r="I416" s="134" t="str">
        <f t="shared" si="38"/>
        <v xml:space="preserve"> </v>
      </c>
      <c r="J416" s="135" t="str">
        <f t="shared" si="43"/>
        <v xml:space="preserve"> </v>
      </c>
      <c r="K416" s="136" t="str">
        <f t="shared" si="39"/>
        <v xml:space="preserve"> </v>
      </c>
      <c r="L416" s="140" t="str">
        <f t="shared" si="40"/>
        <v xml:space="preserve"> </v>
      </c>
      <c r="M416" s="138">
        <f t="shared" si="41"/>
        <v>0</v>
      </c>
      <c r="N416" s="22"/>
    </row>
    <row r="417" spans="1:17" ht="14.15" customHeight="1" thickBot="1">
      <c r="A417" s="22"/>
      <c r="B417" s="156"/>
      <c r="C417" s="157" t="s">
        <v>465</v>
      </c>
      <c r="D417" s="158"/>
      <c r="E417" s="159"/>
      <c r="F417" s="131" t="str">
        <f t="shared" si="36"/>
        <v xml:space="preserve"> </v>
      </c>
      <c r="G417" s="238"/>
      <c r="H417" s="133" t="str">
        <f t="shared" si="37"/>
        <v xml:space="preserve"> </v>
      </c>
      <c r="I417" s="162" t="str">
        <f t="shared" si="38"/>
        <v xml:space="preserve"> </v>
      </c>
      <c r="J417" s="163" t="str">
        <f t="shared" si="43"/>
        <v xml:space="preserve"> </v>
      </c>
      <c r="K417" s="164" t="str">
        <f t="shared" si="39"/>
        <v xml:space="preserve"> </v>
      </c>
      <c r="L417" s="165" t="str">
        <f t="shared" si="40"/>
        <v xml:space="preserve"> </v>
      </c>
      <c r="M417" s="166">
        <f t="shared" si="41"/>
        <v>0</v>
      </c>
      <c r="N417" s="22"/>
      <c r="P417" s="167"/>
      <c r="Q417" s="3"/>
    </row>
    <row r="418" spans="1:17" ht="14.15" customHeight="1" thickBot="1">
      <c r="A418" s="22"/>
      <c r="B418" s="239"/>
      <c r="C418" s="240" t="s">
        <v>465</v>
      </c>
      <c r="D418" s="169" t="str">
        <f t="shared" ref="D418:L418" si="44">IF(ISBLANK(D417)," ",D417)</f>
        <v xml:space="preserve"> </v>
      </c>
      <c r="E418" s="241" t="str">
        <f t="shared" si="44"/>
        <v xml:space="preserve"> </v>
      </c>
      <c r="F418" s="171" t="str">
        <f t="shared" si="44"/>
        <v xml:space="preserve"> </v>
      </c>
      <c r="G418" s="172" t="str">
        <f t="shared" si="44"/>
        <v xml:space="preserve"> </v>
      </c>
      <c r="H418" s="172" t="str">
        <f t="shared" si="44"/>
        <v xml:space="preserve"> </v>
      </c>
      <c r="I418" s="173" t="str">
        <f t="shared" si="44"/>
        <v xml:space="preserve"> </v>
      </c>
      <c r="J418" s="173" t="str">
        <f t="shared" si="44"/>
        <v xml:space="preserve"> </v>
      </c>
      <c r="K418" s="172" t="str">
        <f t="shared" si="44"/>
        <v xml:space="preserve"> </v>
      </c>
      <c r="L418" s="242" t="str">
        <f t="shared" si="44"/>
        <v xml:space="preserve"> </v>
      </c>
      <c r="M418" s="243"/>
      <c r="N418" s="22"/>
      <c r="P418" s="167"/>
      <c r="Q418" s="3"/>
    </row>
    <row r="419" spans="1:17" ht="16.5" customHeight="1" thickBot="1">
      <c r="A419" s="22"/>
      <c r="B419" s="176"/>
      <c r="C419" s="95"/>
      <c r="D419" s="95"/>
      <c r="E419" s="1380" t="s">
        <v>26</v>
      </c>
      <c r="F419" s="1381"/>
      <c r="G419" s="177" t="str">
        <f>IF(SUM(G52:G417)&lt;=0," ",SUM(G52:G417))</f>
        <v xml:space="preserve"> </v>
      </c>
      <c r="H419" s="95"/>
      <c r="I419" s="178"/>
      <c r="J419" s="1379" t="s">
        <v>466</v>
      </c>
      <c r="K419" s="1379"/>
      <c r="L419" s="244" t="str">
        <f>IF(SUM(L52:L417)&lt;=0," ",SUM(L52:L417))</f>
        <v xml:space="preserve"> </v>
      </c>
      <c r="M419" s="245" t="s">
        <v>871</v>
      </c>
      <c r="N419" s="22"/>
      <c r="O419" s="12"/>
    </row>
    <row r="420" spans="1:17" ht="14.5" thickBot="1">
      <c r="A420" s="22"/>
      <c r="B420" s="180"/>
      <c r="C420" s="1378"/>
      <c r="D420" s="1378"/>
      <c r="E420" s="1378"/>
      <c r="F420" s="1378"/>
      <c r="G420" s="1378"/>
      <c r="H420" s="1378"/>
      <c r="I420" s="1379" t="s">
        <v>467</v>
      </c>
      <c r="J420" s="1379"/>
      <c r="K420" s="1379"/>
      <c r="L420" s="246" t="str">
        <f>IF(COUNTIF(L52:L417,"&gt;0")&lt;=0," ",COUNTIF(L52:L417,"&gt;0"))</f>
        <v xml:space="preserve"> </v>
      </c>
      <c r="M420" s="245" t="s">
        <v>468</v>
      </c>
      <c r="N420" s="22"/>
      <c r="O420" s="12"/>
    </row>
    <row r="421" spans="1:17" ht="14.25" customHeight="1">
      <c r="A421" s="22"/>
      <c r="B421" s="180"/>
      <c r="C421" s="1378"/>
      <c r="D421" s="1378"/>
      <c r="E421" s="1378"/>
      <c r="F421" s="1378"/>
      <c r="G421" s="1378"/>
      <c r="H421" s="1378"/>
      <c r="I421" s="178"/>
      <c r="J421" s="38"/>
      <c r="K421" s="38"/>
      <c r="L421" s="181"/>
      <c r="M421" s="179"/>
      <c r="N421" s="22"/>
      <c r="O421" s="12"/>
    </row>
    <row r="422" spans="1:17" ht="15" customHeight="1">
      <c r="A422" s="22"/>
      <c r="B422" s="180"/>
      <c r="C422" s="37"/>
      <c r="D422" s="37"/>
      <c r="E422" s="37"/>
      <c r="F422" s="37"/>
      <c r="G422" s="72"/>
      <c r="H422" s="72"/>
      <c r="I422" s="37"/>
      <c r="J422" s="37"/>
      <c r="K422" s="37"/>
      <c r="L422" s="37"/>
      <c r="M422" s="179"/>
      <c r="N422" s="22"/>
      <c r="O422" s="12"/>
    </row>
    <row r="423" spans="1:17" ht="6" customHeight="1">
      <c r="A423" s="22"/>
      <c r="B423" s="180"/>
      <c r="C423" s="37"/>
      <c r="D423" s="37"/>
      <c r="E423" s="37"/>
      <c r="F423" s="37"/>
      <c r="G423" s="72"/>
      <c r="H423" s="72"/>
      <c r="I423" s="37"/>
      <c r="J423" s="37"/>
      <c r="K423" s="37"/>
      <c r="L423" s="37"/>
      <c r="M423" s="179"/>
      <c r="N423" s="22"/>
      <c r="O423" s="12"/>
    </row>
    <row r="424" spans="1:17" ht="18">
      <c r="A424" s="22"/>
      <c r="B424" s="180"/>
      <c r="C424" s="182" t="s">
        <v>863</v>
      </c>
      <c r="D424" s="37"/>
      <c r="E424" s="37"/>
      <c r="F424" s="37"/>
      <c r="G424" s="72"/>
      <c r="H424" s="72"/>
      <c r="I424" s="37"/>
      <c r="J424" s="37"/>
      <c r="K424" s="37"/>
      <c r="L424" s="37"/>
      <c r="M424" s="179"/>
      <c r="N424" s="22"/>
      <c r="O424" s="12"/>
    </row>
    <row r="425" spans="1:17" ht="12" customHeight="1">
      <c r="A425" s="22"/>
      <c r="B425" s="180"/>
      <c r="C425" s="37"/>
      <c r="D425" s="37"/>
      <c r="E425" s="37"/>
      <c r="F425" s="37"/>
      <c r="G425" s="72"/>
      <c r="H425" s="72"/>
      <c r="I425" s="37"/>
      <c r="J425" s="37"/>
      <c r="K425" s="37"/>
      <c r="L425" s="37"/>
      <c r="M425" s="179"/>
      <c r="N425" s="22"/>
      <c r="O425" s="12"/>
    </row>
    <row r="426" spans="1:17" ht="14">
      <c r="A426" s="22"/>
      <c r="B426" s="180"/>
      <c r="C426" s="1386" t="s">
        <v>872</v>
      </c>
      <c r="D426" s="1386"/>
      <c r="E426" s="1386"/>
      <c r="F426" s="1386"/>
      <c r="G426" s="1386"/>
      <c r="H426" s="183" t="s">
        <v>469</v>
      </c>
      <c r="I426" s="37"/>
      <c r="J426" s="184" t="s">
        <v>470</v>
      </c>
      <c r="K426" s="184"/>
      <c r="L426" s="185"/>
      <c r="M426" s="179"/>
      <c r="N426" s="22"/>
      <c r="O426" s="12"/>
    </row>
    <row r="427" spans="1:17" ht="16.5">
      <c r="A427" s="22"/>
      <c r="B427" s="180"/>
      <c r="C427" s="37"/>
      <c r="D427" s="1443" t="str">
        <f>IF(L419&gt;0,L419," ")</f>
        <v xml:space="preserve"> </v>
      </c>
      <c r="E427" s="1444"/>
      <c r="F427" s="1445"/>
      <c r="G427" s="184" t="s">
        <v>864</v>
      </c>
      <c r="H427" s="186" t="str">
        <f>IF(L420&gt;0,L420," ")</f>
        <v xml:space="preserve"> </v>
      </c>
      <c r="I427" s="185" t="s">
        <v>471</v>
      </c>
      <c r="J427" s="187" t="str">
        <f>IF(AND(L419=" ",L420=" ")," ",L419/L420)</f>
        <v xml:space="preserve"> </v>
      </c>
      <c r="K427" s="71" t="s">
        <v>865</v>
      </c>
      <c r="L427" s="71"/>
      <c r="M427" s="179"/>
      <c r="N427" s="22"/>
      <c r="O427" s="12"/>
    </row>
    <row r="428" spans="1:17" ht="18" customHeight="1">
      <c r="A428" s="22"/>
      <c r="B428" s="180"/>
      <c r="C428" s="37"/>
      <c r="D428" s="72"/>
      <c r="E428" s="72"/>
      <c r="F428" s="72"/>
      <c r="G428" s="38"/>
      <c r="H428" s="72"/>
      <c r="I428" s="37"/>
      <c r="J428" s="37"/>
      <c r="K428" s="37"/>
      <c r="L428" s="37"/>
      <c r="M428" s="179"/>
      <c r="N428" s="22"/>
      <c r="O428" s="12"/>
    </row>
    <row r="429" spans="1:17" ht="17.25" customHeight="1" thickBot="1">
      <c r="A429" s="22"/>
      <c r="B429" s="180"/>
      <c r="C429" s="1386" t="s">
        <v>873</v>
      </c>
      <c r="D429" s="1386"/>
      <c r="E429" s="1386"/>
      <c r="F429" s="1386"/>
      <c r="G429" s="1386"/>
      <c r="H429" s="188" t="s">
        <v>472</v>
      </c>
      <c r="I429" s="71" t="s">
        <v>473</v>
      </c>
      <c r="J429" s="189" t="s">
        <v>877</v>
      </c>
      <c r="K429" s="189"/>
      <c r="L429" s="189"/>
      <c r="M429" s="179"/>
      <c r="N429" s="22"/>
      <c r="O429" s="12"/>
    </row>
    <row r="430" spans="1:17" ht="18" thickBot="1">
      <c r="A430" s="22"/>
      <c r="B430" s="180"/>
      <c r="C430" s="37"/>
      <c r="D430" s="1443" t="str">
        <f>IF(ISBLANK(J427)," ",J427)</f>
        <v xml:space="preserve"> </v>
      </c>
      <c r="E430" s="1444"/>
      <c r="F430" s="1445"/>
      <c r="G430" s="183" t="s">
        <v>866</v>
      </c>
      <c r="H430" s="186">
        <v>366</v>
      </c>
      <c r="I430" s="185" t="s">
        <v>471</v>
      </c>
      <c r="J430" s="190" t="str">
        <f>IF(D430=" "," ",D430*H430)</f>
        <v xml:space="preserve"> </v>
      </c>
      <c r="K430" s="191" t="s">
        <v>867</v>
      </c>
      <c r="L430" s="191"/>
      <c r="M430" s="179"/>
      <c r="N430" s="22"/>
      <c r="O430" s="12"/>
    </row>
    <row r="431" spans="1:17" ht="19.5" customHeight="1">
      <c r="A431" s="22"/>
      <c r="B431" s="180"/>
      <c r="C431" s="37"/>
      <c r="D431" s="72"/>
      <c r="E431" s="72"/>
      <c r="F431" s="72"/>
      <c r="G431" s="183"/>
      <c r="H431" s="72"/>
      <c r="I431" s="185"/>
      <c r="J431" s="37"/>
      <c r="K431" s="37"/>
      <c r="L431" s="37"/>
      <c r="M431" s="179"/>
      <c r="N431" s="22"/>
      <c r="O431" s="12"/>
    </row>
    <row r="432" spans="1:17" ht="17">
      <c r="A432" s="22"/>
      <c r="B432" s="180"/>
      <c r="C432" s="37"/>
      <c r="D432" s="72"/>
      <c r="E432" s="72"/>
      <c r="F432" s="72"/>
      <c r="G432" s="1395" t="s">
        <v>876</v>
      </c>
      <c r="H432" s="1395"/>
      <c r="I432" s="1395"/>
      <c r="J432" s="187" t="str">
        <f>IF(I35&gt;0,I35,IF(I38&gt;0,I38," "))</f>
        <v xml:space="preserve"> </v>
      </c>
      <c r="K432" s="184" t="s">
        <v>868</v>
      </c>
      <c r="L432" s="184"/>
      <c r="M432" s="179"/>
      <c r="N432" s="22"/>
      <c r="O432" s="12"/>
    </row>
    <row r="433" spans="1:15" ht="17.25" customHeight="1" thickBot="1">
      <c r="A433" s="22"/>
      <c r="B433" s="180"/>
      <c r="C433" s="37"/>
      <c r="D433" s="72"/>
      <c r="E433" s="72"/>
      <c r="F433" s="72"/>
      <c r="G433" s="183"/>
      <c r="H433" s="72"/>
      <c r="I433" s="185"/>
      <c r="J433" s="37"/>
      <c r="K433" s="37"/>
      <c r="L433" s="37"/>
      <c r="M433" s="179"/>
      <c r="N433" s="22"/>
      <c r="O433" s="12"/>
    </row>
    <row r="434" spans="1:15" ht="18.75" customHeight="1" thickBot="1">
      <c r="A434" s="22"/>
      <c r="B434" s="180"/>
      <c r="C434" s="37"/>
      <c r="D434" s="72"/>
      <c r="E434" s="72"/>
      <c r="F434" s="1395" t="s">
        <v>474</v>
      </c>
      <c r="G434" s="1395"/>
      <c r="H434" s="1395"/>
      <c r="I434" s="1395"/>
      <c r="J434" s="193" t="str">
        <f>IF(OR(J430=" ",J432=" ")," ",(J430-J432)/J430*100)</f>
        <v xml:space="preserve"> </v>
      </c>
      <c r="K434" s="191" t="s">
        <v>52</v>
      </c>
      <c r="L434" s="191"/>
      <c r="M434" s="179"/>
      <c r="N434" s="22"/>
      <c r="O434" s="12"/>
    </row>
    <row r="435" spans="1:15" ht="15.5">
      <c r="A435" s="22"/>
      <c r="B435" s="180"/>
      <c r="C435" s="37"/>
      <c r="D435" s="72"/>
      <c r="E435" s="72"/>
      <c r="F435" s="192"/>
      <c r="G435" s="192"/>
      <c r="H435" s="192"/>
      <c r="I435" s="192"/>
      <c r="J435" s="195"/>
      <c r="K435" s="191"/>
      <c r="L435" s="191"/>
      <c r="M435" s="179"/>
      <c r="N435" s="22"/>
      <c r="O435" s="12"/>
    </row>
    <row r="436" spans="1:15" ht="9.75" customHeight="1">
      <c r="A436" s="22"/>
      <c r="B436" s="180"/>
      <c r="C436" s="37"/>
      <c r="D436" s="72"/>
      <c r="E436" s="72"/>
      <c r="F436" s="192"/>
      <c r="G436" s="192"/>
      <c r="H436" s="192"/>
      <c r="I436" s="192"/>
      <c r="J436" s="195"/>
      <c r="K436" s="191"/>
      <c r="L436" s="191"/>
      <c r="M436" s="179"/>
      <c r="N436" s="22"/>
      <c r="O436" s="12"/>
    </row>
    <row r="437" spans="1:15" ht="15.5">
      <c r="A437" s="22"/>
      <c r="B437" s="180"/>
      <c r="C437" s="1394" t="s">
        <v>475</v>
      </c>
      <c r="D437" s="1394"/>
      <c r="E437" s="1394"/>
      <c r="F437" s="192"/>
      <c r="G437" s="192"/>
      <c r="H437" s="192"/>
      <c r="I437" s="192"/>
      <c r="J437" s="195"/>
      <c r="K437" s="191"/>
      <c r="L437" s="191"/>
      <c r="M437" s="179"/>
      <c r="N437" s="22"/>
      <c r="O437" s="12"/>
    </row>
    <row r="438" spans="1:15" ht="6" customHeight="1">
      <c r="A438" s="22"/>
      <c r="B438" s="180"/>
      <c r="C438" s="394"/>
      <c r="D438" s="394"/>
      <c r="E438" s="394"/>
      <c r="F438" s="395"/>
      <c r="G438" s="395"/>
      <c r="H438" s="395"/>
      <c r="I438" s="395"/>
      <c r="J438" s="195"/>
      <c r="K438" s="191"/>
      <c r="L438" s="191"/>
      <c r="M438" s="179"/>
      <c r="N438" s="22"/>
      <c r="O438" s="12"/>
    </row>
    <row r="439" spans="1:15" ht="16.5" customHeight="1">
      <c r="A439" s="22"/>
      <c r="B439" s="180"/>
      <c r="C439" s="1214"/>
      <c r="D439" s="1214"/>
      <c r="E439" s="1214"/>
      <c r="F439" s="1214"/>
      <c r="G439" s="1214"/>
      <c r="H439" s="1214"/>
      <c r="I439" s="1214"/>
      <c r="J439" s="1214"/>
      <c r="K439" s="1214"/>
      <c r="L439" s="1214"/>
      <c r="M439" s="179"/>
      <c r="N439" s="22"/>
      <c r="O439" s="12"/>
    </row>
    <row r="440" spans="1:15" ht="16.5" customHeight="1">
      <c r="A440" s="22"/>
      <c r="B440" s="180"/>
      <c r="C440" s="1205"/>
      <c r="D440" s="1205"/>
      <c r="E440" s="1205"/>
      <c r="F440" s="1205"/>
      <c r="G440" s="1205"/>
      <c r="H440" s="1205"/>
      <c r="I440" s="1205"/>
      <c r="J440" s="1205"/>
      <c r="K440" s="1205"/>
      <c r="L440" s="1205"/>
      <c r="M440" s="179"/>
      <c r="N440" s="22"/>
      <c r="O440" s="12"/>
    </row>
    <row r="441" spans="1:15" ht="16.5" customHeight="1">
      <c r="A441" s="22"/>
      <c r="B441" s="180"/>
      <c r="C441" s="1205"/>
      <c r="D441" s="1205"/>
      <c r="E441" s="1205"/>
      <c r="F441" s="1205"/>
      <c r="G441" s="1205"/>
      <c r="H441" s="1205"/>
      <c r="I441" s="1205"/>
      <c r="J441" s="1205"/>
      <c r="K441" s="1205"/>
      <c r="L441" s="1205"/>
      <c r="M441" s="179"/>
      <c r="N441" s="22"/>
      <c r="O441" s="12"/>
    </row>
    <row r="442" spans="1:15" ht="16.5" customHeight="1">
      <c r="A442" s="22"/>
      <c r="B442" s="180"/>
      <c r="C442" s="1205"/>
      <c r="D442" s="1205"/>
      <c r="E442" s="1205"/>
      <c r="F442" s="1205"/>
      <c r="G442" s="1205"/>
      <c r="H442" s="1205"/>
      <c r="I442" s="1205"/>
      <c r="J442" s="1205"/>
      <c r="K442" s="1205"/>
      <c r="L442" s="1205"/>
      <c r="M442" s="179"/>
      <c r="N442" s="22"/>
      <c r="O442" s="12"/>
    </row>
    <row r="443" spans="1:15" ht="16.5" customHeight="1">
      <c r="A443" s="22"/>
      <c r="B443" s="180"/>
      <c r="C443" s="1205"/>
      <c r="D443" s="1205"/>
      <c r="E443" s="1205"/>
      <c r="F443" s="1205"/>
      <c r="G443" s="1205"/>
      <c r="H443" s="1205"/>
      <c r="I443" s="1205"/>
      <c r="J443" s="1205"/>
      <c r="K443" s="1205"/>
      <c r="L443" s="1205"/>
      <c r="M443" s="179"/>
      <c r="N443" s="22"/>
      <c r="O443" s="12"/>
    </row>
    <row r="444" spans="1:15" ht="15.75" customHeight="1" thickBot="1">
      <c r="B444" s="198"/>
      <c r="C444" s="199"/>
      <c r="D444" s="199"/>
      <c r="E444" s="199"/>
      <c r="F444" s="199"/>
      <c r="G444" s="199"/>
      <c r="H444" s="247"/>
      <c r="I444" s="247"/>
      <c r="J444" s="248"/>
      <c r="K444" s="199"/>
      <c r="L444" s="199"/>
      <c r="M444" s="201"/>
      <c r="N444" s="89"/>
    </row>
    <row r="445" spans="1:15" ht="13">
      <c r="B445" s="22"/>
      <c r="C445" s="22"/>
      <c r="D445" s="22"/>
      <c r="E445" s="22"/>
      <c r="F445" s="22"/>
      <c r="G445" s="22"/>
      <c r="H445" s="249"/>
      <c r="I445" s="249"/>
      <c r="J445" s="22"/>
      <c r="K445" s="37"/>
      <c r="L445" s="37"/>
      <c r="M445" s="37"/>
      <c r="N445" s="89"/>
    </row>
    <row r="446" spans="1:15" ht="13">
      <c r="H446" s="205"/>
      <c r="I446" s="205"/>
      <c r="N446" s="212"/>
    </row>
    <row r="447" spans="1:15">
      <c r="H447" s="205"/>
      <c r="I447" s="205"/>
    </row>
    <row r="448" spans="1:15">
      <c r="H448" s="205"/>
      <c r="I448" s="205"/>
    </row>
    <row r="449" spans="8:10" ht="13">
      <c r="H449" s="205"/>
      <c r="I449" s="205"/>
      <c r="J449" s="211"/>
    </row>
    <row r="450" spans="8:10">
      <c r="H450" s="205"/>
      <c r="I450" s="205"/>
    </row>
    <row r="451" spans="8:10">
      <c r="H451" s="205"/>
      <c r="I451" s="205"/>
    </row>
    <row r="452" spans="8:10">
      <c r="H452" s="205"/>
      <c r="I452" s="205"/>
    </row>
    <row r="453" spans="8:10">
      <c r="H453" s="205"/>
      <c r="I453" s="205"/>
    </row>
    <row r="454" spans="8:10">
      <c r="H454" s="205"/>
      <c r="I454" s="205"/>
    </row>
    <row r="455" spans="8:10">
      <c r="H455" s="205"/>
      <c r="I455" s="205"/>
    </row>
    <row r="456" spans="8:10">
      <c r="H456" s="205"/>
      <c r="I456" s="205"/>
    </row>
    <row r="457" spans="8:10">
      <c r="H457" s="205"/>
      <c r="I457" s="205"/>
    </row>
    <row r="458" spans="8:10">
      <c r="H458" s="205"/>
      <c r="I458" s="205"/>
    </row>
    <row r="459" spans="8:10">
      <c r="H459" s="205"/>
      <c r="I459" s="205"/>
    </row>
    <row r="460" spans="8:10">
      <c r="H460" s="205"/>
      <c r="I460" s="205"/>
    </row>
    <row r="461" spans="8:10">
      <c r="H461" s="205"/>
      <c r="I461" s="205"/>
    </row>
    <row r="462" spans="8:10">
      <c r="H462" s="205"/>
      <c r="I462" s="205"/>
    </row>
    <row r="463" spans="8:10">
      <c r="H463" s="205"/>
      <c r="I463" s="205"/>
    </row>
    <row r="464" spans="8:10">
      <c r="H464" s="205"/>
      <c r="I464" s="205"/>
    </row>
    <row r="465" spans="8:9">
      <c r="H465" s="205"/>
      <c r="I465" s="205"/>
    </row>
    <row r="466" spans="8:9">
      <c r="H466" s="205"/>
      <c r="I466" s="205"/>
    </row>
    <row r="467" spans="8:9">
      <c r="H467" s="205"/>
      <c r="I467" s="205"/>
    </row>
    <row r="468" spans="8:9">
      <c r="H468" s="205"/>
      <c r="I468" s="205"/>
    </row>
    <row r="469" spans="8:9">
      <c r="H469" s="205"/>
      <c r="I469" s="205"/>
    </row>
    <row r="470" spans="8:9">
      <c r="H470" s="205"/>
      <c r="I470" s="205"/>
    </row>
    <row r="471" spans="8:9">
      <c r="H471" s="205"/>
      <c r="I471" s="205"/>
    </row>
    <row r="472" spans="8:9">
      <c r="H472" s="205"/>
      <c r="I472" s="205"/>
    </row>
    <row r="473" spans="8:9">
      <c r="H473" s="205"/>
      <c r="I473" s="205"/>
    </row>
    <row r="474" spans="8:9">
      <c r="H474" s="205"/>
      <c r="I474" s="205"/>
    </row>
    <row r="475" spans="8:9">
      <c r="H475" s="205"/>
      <c r="I475" s="205"/>
    </row>
    <row r="476" spans="8:9">
      <c r="H476" s="205"/>
      <c r="I476" s="205"/>
    </row>
    <row r="477" spans="8:9">
      <c r="H477" s="205"/>
      <c r="I477" s="205"/>
    </row>
    <row r="478" spans="8:9">
      <c r="H478" s="205"/>
      <c r="I478" s="205"/>
    </row>
    <row r="479" spans="8:9">
      <c r="H479" s="205"/>
      <c r="I479" s="205"/>
    </row>
    <row r="480" spans="8:9">
      <c r="H480" s="205"/>
      <c r="I480" s="205"/>
    </row>
    <row r="481" spans="8:9">
      <c r="H481" s="205"/>
      <c r="I481" s="205"/>
    </row>
    <row r="482" spans="8:9">
      <c r="H482" s="205"/>
      <c r="I482" s="205"/>
    </row>
    <row r="483" spans="8:9">
      <c r="H483" s="205"/>
      <c r="I483" s="205"/>
    </row>
    <row r="484" spans="8:9">
      <c r="H484" s="205"/>
      <c r="I484" s="205"/>
    </row>
    <row r="485" spans="8:9" ht="13">
      <c r="H485" s="213"/>
      <c r="I485" s="213"/>
    </row>
    <row r="486" spans="8:9" ht="13">
      <c r="H486" s="213"/>
      <c r="I486" s="213"/>
    </row>
  </sheetData>
  <sheetProtection password="912B" sheet="1" objects="1" scenarios="1"/>
  <mergeCells count="81">
    <mergeCell ref="B5:G5"/>
    <mergeCell ref="J7:M7"/>
    <mergeCell ref="J8:M8"/>
    <mergeCell ref="H5:M5"/>
    <mergeCell ref="G432:I432"/>
    <mergeCell ref="C429:G429"/>
    <mergeCell ref="J12:K12"/>
    <mergeCell ref="J13:M15"/>
    <mergeCell ref="C10:G10"/>
    <mergeCell ref="J10:K10"/>
    <mergeCell ref="K19:L19"/>
    <mergeCell ref="B17:M17"/>
    <mergeCell ref="B217:B220"/>
    <mergeCell ref="B274:B277"/>
    <mergeCell ref="B339:B346"/>
    <mergeCell ref="B278:B283"/>
    <mergeCell ref="B213:B216"/>
    <mergeCell ref="C421:H421"/>
    <mergeCell ref="B400:B407"/>
    <mergeCell ref="B396:B399"/>
    <mergeCell ref="B370:B378"/>
    <mergeCell ref="B335:B338"/>
    <mergeCell ref="C420:H420"/>
    <mergeCell ref="B243:B246"/>
    <mergeCell ref="B247:B251"/>
    <mergeCell ref="B366:B369"/>
    <mergeCell ref="B305:B308"/>
    <mergeCell ref="B309:B316"/>
    <mergeCell ref="B2:M2"/>
    <mergeCell ref="B3:M3"/>
    <mergeCell ref="B92:B95"/>
    <mergeCell ref="C44:C50"/>
    <mergeCell ref="K23:M30"/>
    <mergeCell ref="K34:M39"/>
    <mergeCell ref="C38:H38"/>
    <mergeCell ref="M44:M49"/>
    <mergeCell ref="B61:B64"/>
    <mergeCell ref="D44:E49"/>
    <mergeCell ref="C39:H39"/>
    <mergeCell ref="C36:H36"/>
    <mergeCell ref="L44:L48"/>
    <mergeCell ref="C35:H35"/>
    <mergeCell ref="C31:H31"/>
    <mergeCell ref="C32:H32"/>
    <mergeCell ref="O53:P53"/>
    <mergeCell ref="O83:P83"/>
    <mergeCell ref="O55:P55"/>
    <mergeCell ref="B186:B189"/>
    <mergeCell ref="B156:B160"/>
    <mergeCell ref="B125:B129"/>
    <mergeCell ref="B182:B185"/>
    <mergeCell ref="B121:B124"/>
    <mergeCell ref="B96:B101"/>
    <mergeCell ref="B65:B71"/>
    <mergeCell ref="B152:B155"/>
    <mergeCell ref="O52:P52"/>
    <mergeCell ref="J48:J49"/>
    <mergeCell ref="K44:K49"/>
    <mergeCell ref="I44:I49"/>
    <mergeCell ref="B41:M41"/>
    <mergeCell ref="F44:F48"/>
    <mergeCell ref="G44:H46"/>
    <mergeCell ref="H47:H49"/>
    <mergeCell ref="G47:G49"/>
    <mergeCell ref="B44:B51"/>
    <mergeCell ref="C439:L439"/>
    <mergeCell ref="C440:L440"/>
    <mergeCell ref="C443:L443"/>
    <mergeCell ref="C33:H33"/>
    <mergeCell ref="I35:I36"/>
    <mergeCell ref="J35:J36"/>
    <mergeCell ref="D430:F430"/>
    <mergeCell ref="I420:K420"/>
    <mergeCell ref="J419:K419"/>
    <mergeCell ref="E419:F419"/>
    <mergeCell ref="C442:L442"/>
    <mergeCell ref="C437:E437"/>
    <mergeCell ref="C441:L441"/>
    <mergeCell ref="D427:F427"/>
    <mergeCell ref="C426:G426"/>
    <mergeCell ref="F434:I434"/>
  </mergeCells>
  <phoneticPr fontId="3" type="noConversion"/>
  <conditionalFormatting sqref="J427">
    <cfRule type="expression" dxfId="1" priority="1" stopIfTrue="1">
      <formula>#VALUE!</formula>
    </cfRule>
  </conditionalFormatting>
  <conditionalFormatting sqref="I29 I35:I36 M52:M418">
    <cfRule type="cellIs" dxfId="0" priority="2" stopIfTrue="1" operator="equal">
      <formula>0</formula>
    </cfRule>
  </conditionalFormatting>
  <pageMargins left="0.78740157499999996" right="0.78740157499999996" top="0.984251969" bottom="0.7" header="0.4921259845" footer="0.4921259845"/>
  <pageSetup paperSize="9" scale="84" fitToHeight="15" orientation="landscape" r:id="rId1"/>
  <headerFooter alignWithMargins="0"/>
  <rowBreaks count="13" manualBreakCount="13">
    <brk id="40" max="13" man="1"/>
    <brk id="82" max="13" man="1"/>
    <brk id="111" max="13" man="1"/>
    <brk id="142" max="13" man="1"/>
    <brk id="172" max="13" man="1"/>
    <brk id="203" max="13" man="1"/>
    <brk id="233" max="13" man="1"/>
    <brk id="264" max="13" man="1"/>
    <brk id="295" max="13" man="1"/>
    <brk id="325" max="13" man="1"/>
    <brk id="356" max="13" man="1"/>
    <brk id="386" max="13" man="1"/>
    <brk id="417"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42"/>
  </sheetPr>
  <dimension ref="A1:J396"/>
  <sheetViews>
    <sheetView showGridLines="0" zoomScaleNormal="100" workbookViewId="0">
      <selection activeCell="I20" sqref="I20"/>
    </sheetView>
  </sheetViews>
  <sheetFormatPr baseColWidth="10" defaultRowHeight="12.5"/>
  <cols>
    <col min="1" max="1" width="15.1796875" customWidth="1"/>
    <col min="2" max="2" width="18.453125" customWidth="1"/>
    <col min="3" max="3" width="22.453125" customWidth="1"/>
    <col min="4" max="4" width="17.26953125" customWidth="1"/>
    <col min="5" max="5" width="17.1796875" customWidth="1"/>
    <col min="6" max="6" width="12" customWidth="1"/>
    <col min="7" max="7" width="6.453125" customWidth="1"/>
    <col min="8" max="8" width="1.26953125" customWidth="1"/>
  </cols>
  <sheetData>
    <row r="1" spans="1:10" ht="15.5">
      <c r="A1" s="29" t="s">
        <v>1046</v>
      </c>
      <c r="B1" s="29"/>
      <c r="C1" s="22"/>
      <c r="D1" s="22"/>
      <c r="E1" s="1457" t="s">
        <v>852</v>
      </c>
      <c r="F1" s="1458"/>
    </row>
    <row r="2" spans="1:10">
      <c r="A2" s="22"/>
      <c r="B2" s="22"/>
      <c r="C2" s="22"/>
      <c r="D2" s="22"/>
      <c r="E2" s="1459"/>
      <c r="F2" s="1460"/>
    </row>
    <row r="3" spans="1:10" ht="13" thickBot="1">
      <c r="A3" s="22"/>
      <c r="B3" s="22"/>
      <c r="C3" s="22"/>
      <c r="D3" s="22"/>
      <c r="E3" s="22"/>
      <c r="F3" s="22"/>
    </row>
    <row r="4" spans="1:10" ht="14.5" thickBot="1">
      <c r="A4" s="32" t="s">
        <v>477</v>
      </c>
      <c r="B4" s="32"/>
      <c r="C4" s="1435" t="str">
        <f>IF(ISBLANK('JSM (366 Tage)'!H5)," ",'JSM (366 Tage)'!H5)</f>
        <v xml:space="preserve"> </v>
      </c>
      <c r="D4" s="1436"/>
      <c r="E4" s="1436"/>
      <c r="F4" s="1437"/>
      <c r="G4" s="214"/>
      <c r="H4" s="215"/>
      <c r="I4" s="215"/>
    </row>
    <row r="5" spans="1:10" ht="13.5" thickBot="1">
      <c r="A5" s="36" t="s">
        <v>478</v>
      </c>
      <c r="B5" s="36"/>
      <c r="C5" s="216" t="str">
        <f>IF(ISBLANK('JSM (366 Tage)'!H7)," ",'JSM (366 Tage)'!H7)</f>
        <v xml:space="preserve"> </v>
      </c>
      <c r="D5" s="22"/>
      <c r="E5" s="76"/>
      <c r="F5" s="19"/>
      <c r="G5" s="12"/>
    </row>
    <row r="6" spans="1:10" ht="6.75" customHeight="1">
      <c r="A6" s="22"/>
      <c r="B6" s="22"/>
      <c r="C6" s="22"/>
      <c r="D6" s="22"/>
      <c r="E6" s="19"/>
      <c r="F6" s="19"/>
      <c r="G6" s="12"/>
    </row>
    <row r="7" spans="1:10">
      <c r="A7" s="22"/>
      <c r="B7" s="22"/>
      <c r="C7" s="22"/>
      <c r="D7" s="22"/>
      <c r="E7" s="22"/>
      <c r="F7" s="22"/>
    </row>
    <row r="8" spans="1:10" ht="12.75" customHeight="1">
      <c r="A8" s="1439" t="s">
        <v>72</v>
      </c>
      <c r="B8" s="1438" t="s">
        <v>479</v>
      </c>
      <c r="C8" s="1438" t="s">
        <v>480</v>
      </c>
      <c r="D8" s="1438" t="s">
        <v>481</v>
      </c>
      <c r="E8" s="1438" t="s">
        <v>853</v>
      </c>
      <c r="F8" s="1438" t="s">
        <v>869</v>
      </c>
      <c r="G8" s="1441"/>
      <c r="H8" s="3"/>
      <c r="I8" s="3"/>
      <c r="J8" s="3"/>
    </row>
    <row r="9" spans="1:10" ht="18" customHeight="1">
      <c r="A9" s="1440"/>
      <c r="B9" s="1360"/>
      <c r="C9" s="1360"/>
      <c r="D9" s="1360"/>
      <c r="E9" s="1360"/>
      <c r="F9" s="1360"/>
      <c r="G9" s="1441"/>
      <c r="H9" s="3"/>
      <c r="I9" s="3"/>
      <c r="J9" s="218"/>
    </row>
    <row r="10" spans="1:10" ht="12.75" customHeight="1">
      <c r="A10" s="1440"/>
      <c r="B10" s="1360"/>
      <c r="C10" s="1360"/>
      <c r="D10" s="1360"/>
      <c r="E10" s="1360"/>
      <c r="F10" s="1360"/>
      <c r="G10" s="1441"/>
      <c r="H10" s="3"/>
      <c r="I10" s="3"/>
      <c r="J10" s="3"/>
    </row>
    <row r="11" spans="1:10" ht="20.25" customHeight="1">
      <c r="A11" s="1440"/>
      <c r="B11" s="1360"/>
      <c r="C11" s="1360"/>
      <c r="D11" s="1360"/>
      <c r="E11" s="1360"/>
      <c r="F11" s="1360"/>
      <c r="G11" s="1441"/>
      <c r="H11" s="3"/>
      <c r="I11" s="3"/>
      <c r="J11" s="3"/>
    </row>
    <row r="12" spans="1:10" ht="15.75" customHeight="1">
      <c r="A12" s="1440"/>
      <c r="B12" s="1360"/>
      <c r="C12" s="107" t="s">
        <v>483</v>
      </c>
      <c r="D12" s="107" t="s">
        <v>484</v>
      </c>
      <c r="E12" s="1360"/>
      <c r="F12" s="1360"/>
      <c r="G12" s="217"/>
      <c r="H12" s="3"/>
      <c r="I12" s="3"/>
      <c r="J12" s="3"/>
    </row>
    <row r="13" spans="1:10" ht="14.5">
      <c r="A13" s="1440"/>
      <c r="B13" s="111" t="s">
        <v>860</v>
      </c>
      <c r="C13" s="111" t="s">
        <v>860</v>
      </c>
      <c r="D13" s="111" t="s">
        <v>860</v>
      </c>
      <c r="E13" s="64" t="s">
        <v>860</v>
      </c>
      <c r="F13" s="64" t="s">
        <v>860</v>
      </c>
    </row>
    <row r="14" spans="1:10">
      <c r="A14" s="219" t="s">
        <v>485</v>
      </c>
      <c r="B14" s="220" t="str">
        <f>IF('JSM (366 Tage)'!H52&gt;0,'JSM (366 Tage)'!H52," ")</f>
        <v xml:space="preserve"> </v>
      </c>
      <c r="C14" s="221" t="str">
        <f>IF('JSM (366 Tage)'!J52&gt;0,'JSM (366 Tage)'!J52," ")</f>
        <v xml:space="preserve"> </v>
      </c>
      <c r="D14" s="137" t="str">
        <f>IF('JSM (366 Tage)'!K52&gt;0,'JSM (366 Tage)'!K52," ")</f>
        <v xml:space="preserve"> </v>
      </c>
      <c r="E14" s="140" t="str">
        <f>IF('JSM (366 Tage)'!M52&gt;0,'JSM (366 Tage)'!M52," ")</f>
        <v xml:space="preserve"> </v>
      </c>
      <c r="F14" s="222" t="str">
        <f>IF('JSM (366 Tage)'!$H$14&gt;0,'JSM (366 Tage)'!$H$14*86.4," ")</f>
        <v xml:space="preserve"> </v>
      </c>
    </row>
    <row r="15" spans="1:10">
      <c r="A15" s="223" t="s">
        <v>486</v>
      </c>
      <c r="B15" s="220" t="str">
        <f>IF('JSM (366 Tage)'!H53&gt;0,'JSM (366 Tage)'!H53," ")</f>
        <v xml:space="preserve"> </v>
      </c>
      <c r="C15" s="221" t="str">
        <f>IF('JSM (366 Tage)'!J53&gt;0,'JSM (366 Tage)'!J53," ")</f>
        <v xml:space="preserve"> </v>
      </c>
      <c r="D15" s="137" t="str">
        <f>IF('JSM (366 Tage)'!K53&gt;0,'JSM (366 Tage)'!K53," ")</f>
        <v xml:space="preserve"> </v>
      </c>
      <c r="E15" s="140" t="str">
        <f>IF('JSM (366 Tage)'!M53&gt;0,'JSM (366 Tage)'!M53," ")</f>
        <v xml:space="preserve"> </v>
      </c>
      <c r="F15" s="222" t="str">
        <f>IF('JSM (366 Tage)'!$H$14&gt;0,'JSM (366 Tage)'!$H$14*86.4," ")</f>
        <v xml:space="preserve"> </v>
      </c>
    </row>
    <row r="16" spans="1:10">
      <c r="A16" s="223" t="s">
        <v>487</v>
      </c>
      <c r="B16" s="220" t="str">
        <f>IF('JSM (366 Tage)'!H54&gt;0,'JSM (366 Tage)'!H54," ")</f>
        <v xml:space="preserve"> </v>
      </c>
      <c r="C16" s="221" t="str">
        <f>IF('JSM (366 Tage)'!J54&gt;0,'JSM (366 Tage)'!J54," ")</f>
        <v xml:space="preserve"> </v>
      </c>
      <c r="D16" s="137" t="str">
        <f>IF('JSM (366 Tage)'!K54&gt;0,'JSM (366 Tage)'!K54," ")</f>
        <v xml:space="preserve"> </v>
      </c>
      <c r="E16" s="140" t="str">
        <f>IF('JSM (366 Tage)'!M54&gt;0,'JSM (366 Tage)'!M54," ")</f>
        <v xml:space="preserve"> </v>
      </c>
      <c r="F16" s="222" t="str">
        <f>IF('JSM (366 Tage)'!$H$14&gt;0,'JSM (366 Tage)'!$H$14*86.4," ")</f>
        <v xml:space="preserve"> </v>
      </c>
    </row>
    <row r="17" spans="1:6">
      <c r="A17" s="223" t="s">
        <v>488</v>
      </c>
      <c r="B17" s="220" t="str">
        <f>IF('JSM (366 Tage)'!H55&gt;0,'JSM (366 Tage)'!H55," ")</f>
        <v xml:space="preserve"> </v>
      </c>
      <c r="C17" s="221" t="str">
        <f>IF('JSM (366 Tage)'!J55&gt;0,'JSM (366 Tage)'!J55," ")</f>
        <v xml:space="preserve"> </v>
      </c>
      <c r="D17" s="137" t="str">
        <f>IF('JSM (366 Tage)'!K55&gt;0,'JSM (366 Tage)'!K55," ")</f>
        <v xml:space="preserve"> </v>
      </c>
      <c r="E17" s="140" t="str">
        <f>IF('JSM (366 Tage)'!M55&gt;0,'JSM (366 Tage)'!M55," ")</f>
        <v xml:space="preserve"> </v>
      </c>
      <c r="F17" s="222" t="str">
        <f>IF('JSM (366 Tage)'!$H$14&gt;0,'JSM (366 Tage)'!$H$14*86.4," ")</f>
        <v xml:space="preserve"> </v>
      </c>
    </row>
    <row r="18" spans="1:6">
      <c r="A18" s="223" t="s">
        <v>489</v>
      </c>
      <c r="B18" s="220" t="str">
        <f>IF('JSM (366 Tage)'!H56&gt;0,'JSM (366 Tage)'!H56," ")</f>
        <v xml:space="preserve"> </v>
      </c>
      <c r="C18" s="221" t="str">
        <f>IF('JSM (366 Tage)'!J56&gt;0,'JSM (366 Tage)'!J56," ")</f>
        <v xml:space="preserve"> </v>
      </c>
      <c r="D18" s="137" t="str">
        <f>IF('JSM (366 Tage)'!K56&gt;0,'JSM (366 Tage)'!K56," ")</f>
        <v xml:space="preserve"> </v>
      </c>
      <c r="E18" s="140" t="str">
        <f>IF('JSM (366 Tage)'!M56&gt;0,'JSM (366 Tage)'!M56," ")</f>
        <v xml:space="preserve"> </v>
      </c>
      <c r="F18" s="222" t="str">
        <f>IF('JSM (366 Tage)'!$H$14&gt;0,'JSM (366 Tage)'!$H$14*86.4," ")</f>
        <v xml:space="preserve"> </v>
      </c>
    </row>
    <row r="19" spans="1:6">
      <c r="A19" s="223" t="s">
        <v>490</v>
      </c>
      <c r="B19" s="220" t="str">
        <f>IF('JSM (366 Tage)'!H57&gt;0,'JSM (366 Tage)'!H57," ")</f>
        <v xml:space="preserve"> </v>
      </c>
      <c r="C19" s="221" t="str">
        <f>IF('JSM (366 Tage)'!J57&gt;0,'JSM (366 Tage)'!J57," ")</f>
        <v xml:space="preserve"> </v>
      </c>
      <c r="D19" s="137" t="str">
        <f>IF('JSM (366 Tage)'!K57&gt;0,'JSM (366 Tage)'!K57," ")</f>
        <v xml:space="preserve"> </v>
      </c>
      <c r="E19" s="140" t="str">
        <f>IF('JSM (366 Tage)'!M57&gt;0,'JSM (366 Tage)'!M57," ")</f>
        <v xml:space="preserve"> </v>
      </c>
      <c r="F19" s="222" t="str">
        <f>IF('JSM (366 Tage)'!$H$14&gt;0,'JSM (366 Tage)'!$H$14*86.4," ")</f>
        <v xml:space="preserve"> </v>
      </c>
    </row>
    <row r="20" spans="1:6">
      <c r="A20" s="223" t="s">
        <v>491</v>
      </c>
      <c r="B20" s="220" t="str">
        <f>IF('JSM (366 Tage)'!H58&gt;0,'JSM (366 Tage)'!H58," ")</f>
        <v xml:space="preserve"> </v>
      </c>
      <c r="C20" s="221" t="str">
        <f>IF('JSM (366 Tage)'!J58&gt;0,'JSM (366 Tage)'!J58," ")</f>
        <v xml:space="preserve"> </v>
      </c>
      <c r="D20" s="137" t="str">
        <f>IF('JSM (366 Tage)'!K58&gt;0,'JSM (366 Tage)'!K58," ")</f>
        <v xml:space="preserve"> </v>
      </c>
      <c r="E20" s="140" t="str">
        <f>IF('JSM (366 Tage)'!M58&gt;0,'JSM (366 Tage)'!M58," ")</f>
        <v xml:space="preserve"> </v>
      </c>
      <c r="F20" s="222" t="str">
        <f>IF('JSM (366 Tage)'!$H$14&gt;0,'JSM (366 Tage)'!$H$14*86.4," ")</f>
        <v xml:space="preserve"> </v>
      </c>
    </row>
    <row r="21" spans="1:6">
      <c r="A21" s="223" t="s">
        <v>492</v>
      </c>
      <c r="B21" s="220" t="str">
        <f>IF('JSM (366 Tage)'!H59&gt;0,'JSM (366 Tage)'!H59," ")</f>
        <v xml:space="preserve"> </v>
      </c>
      <c r="C21" s="221" t="str">
        <f>IF('JSM (366 Tage)'!J59&gt;0,'JSM (366 Tage)'!J59," ")</f>
        <v xml:space="preserve"> </v>
      </c>
      <c r="D21" s="137" t="str">
        <f>IF('JSM (366 Tage)'!K59&gt;0,'JSM (366 Tage)'!K59," ")</f>
        <v xml:space="preserve"> </v>
      </c>
      <c r="E21" s="140" t="str">
        <f>IF('JSM (366 Tage)'!M59&gt;0,'JSM (366 Tage)'!M59," ")</f>
        <v xml:space="preserve"> </v>
      </c>
      <c r="F21" s="222" t="str">
        <f>IF('JSM (366 Tage)'!$H$14&gt;0,'JSM (366 Tage)'!$H$14*86.4," ")</f>
        <v xml:space="preserve"> </v>
      </c>
    </row>
    <row r="22" spans="1:6">
      <c r="A22" s="223" t="s">
        <v>493</v>
      </c>
      <c r="B22" s="220" t="str">
        <f>IF('JSM (366 Tage)'!H60&gt;0,'JSM (366 Tage)'!H60," ")</f>
        <v xml:space="preserve"> </v>
      </c>
      <c r="C22" s="221" t="str">
        <f>IF('JSM (366 Tage)'!J60&gt;0,'JSM (366 Tage)'!J60," ")</f>
        <v xml:space="preserve"> </v>
      </c>
      <c r="D22" s="137" t="str">
        <f>IF('JSM (366 Tage)'!K60&gt;0,'JSM (366 Tage)'!K60," ")</f>
        <v xml:space="preserve"> </v>
      </c>
      <c r="E22" s="140" t="str">
        <f>IF('JSM (366 Tage)'!M60&gt;0,'JSM (366 Tage)'!M60," ")</f>
        <v xml:space="preserve"> </v>
      </c>
      <c r="F22" s="222" t="str">
        <f>IF('JSM (366 Tage)'!$H$14&gt;0,'JSM (366 Tage)'!$H$14*86.4," ")</f>
        <v xml:space="preserve"> </v>
      </c>
    </row>
    <row r="23" spans="1:6">
      <c r="A23" s="223" t="s">
        <v>494</v>
      </c>
      <c r="B23" s="220" t="str">
        <f>IF('JSM (366 Tage)'!H61&gt;0,'JSM (366 Tage)'!H61," ")</f>
        <v xml:space="preserve"> </v>
      </c>
      <c r="C23" s="221" t="str">
        <f>IF('JSM (366 Tage)'!J61&gt;0,'JSM (366 Tage)'!J61," ")</f>
        <v xml:space="preserve"> </v>
      </c>
      <c r="D23" s="137" t="str">
        <f>IF('JSM (366 Tage)'!K61&gt;0,'JSM (366 Tage)'!K61," ")</f>
        <v xml:space="preserve"> </v>
      </c>
      <c r="E23" s="140" t="str">
        <f>IF('JSM (366 Tage)'!M61&gt;0,'JSM (366 Tage)'!M61," ")</f>
        <v xml:space="preserve"> </v>
      </c>
      <c r="F23" s="222" t="str">
        <f>IF('JSM (366 Tage)'!$H$14&gt;0,'JSM (366 Tage)'!$H$14*86.4," ")</f>
        <v xml:space="preserve"> </v>
      </c>
    </row>
    <row r="24" spans="1:6">
      <c r="A24" s="223" t="s">
        <v>495</v>
      </c>
      <c r="B24" s="220" t="str">
        <f>IF('JSM (366 Tage)'!H62&gt;0,'JSM (366 Tage)'!H62," ")</f>
        <v xml:space="preserve"> </v>
      </c>
      <c r="C24" s="221" t="str">
        <f>IF('JSM (366 Tage)'!J62&gt;0,'JSM (366 Tage)'!J62," ")</f>
        <v xml:space="preserve"> </v>
      </c>
      <c r="D24" s="137" t="str">
        <f>IF('JSM (366 Tage)'!K62&gt;0,'JSM (366 Tage)'!K62," ")</f>
        <v xml:space="preserve"> </v>
      </c>
      <c r="E24" s="140" t="str">
        <f>IF('JSM (366 Tage)'!M62&gt;0,'JSM (366 Tage)'!M62," ")</f>
        <v xml:space="preserve"> </v>
      </c>
      <c r="F24" s="222" t="str">
        <f>IF('JSM (366 Tage)'!$H$14&gt;0,'JSM (366 Tage)'!$H$14*86.4," ")</f>
        <v xml:space="preserve"> </v>
      </c>
    </row>
    <row r="25" spans="1:6">
      <c r="A25" s="223" t="s">
        <v>496</v>
      </c>
      <c r="B25" s="220" t="str">
        <f>IF('JSM (366 Tage)'!H63&gt;0,'JSM (366 Tage)'!H63," ")</f>
        <v xml:space="preserve"> </v>
      </c>
      <c r="C25" s="221" t="str">
        <f>IF('JSM (366 Tage)'!J63&gt;0,'JSM (366 Tage)'!J63," ")</f>
        <v xml:space="preserve"> </v>
      </c>
      <c r="D25" s="137" t="str">
        <f>IF('JSM (366 Tage)'!K63&gt;0,'JSM (366 Tage)'!K63," ")</f>
        <v xml:space="preserve"> </v>
      </c>
      <c r="E25" s="140" t="str">
        <f>IF('JSM (366 Tage)'!M63&gt;0,'JSM (366 Tage)'!M63," ")</f>
        <v xml:space="preserve"> </v>
      </c>
      <c r="F25" s="222" t="str">
        <f>IF('JSM (366 Tage)'!$H$14&gt;0,'JSM (366 Tage)'!$H$14*86.4," ")</f>
        <v xml:space="preserve"> </v>
      </c>
    </row>
    <row r="26" spans="1:6">
      <c r="A26" s="223" t="s">
        <v>497</v>
      </c>
      <c r="B26" s="220" t="str">
        <f>IF('JSM (366 Tage)'!H64&gt;0,'JSM (366 Tage)'!H64," ")</f>
        <v xml:space="preserve"> </v>
      </c>
      <c r="C26" s="221" t="str">
        <f>IF('JSM (366 Tage)'!J64&gt;0,'JSM (366 Tage)'!J64," ")</f>
        <v xml:space="preserve"> </v>
      </c>
      <c r="D26" s="137" t="str">
        <f>IF('JSM (366 Tage)'!K64&gt;0,'JSM (366 Tage)'!K64," ")</f>
        <v xml:space="preserve"> </v>
      </c>
      <c r="E26" s="140" t="str">
        <f>IF('JSM (366 Tage)'!M64&gt;0,'JSM (366 Tage)'!M64," ")</f>
        <v xml:space="preserve"> </v>
      </c>
      <c r="F26" s="222" t="str">
        <f>IF('JSM (366 Tage)'!$H$14&gt;0,'JSM (366 Tage)'!$H$14*86.4," ")</f>
        <v xml:space="preserve"> </v>
      </c>
    </row>
    <row r="27" spans="1:6">
      <c r="A27" s="223" t="s">
        <v>498</v>
      </c>
      <c r="B27" s="220" t="str">
        <f>IF('JSM (366 Tage)'!H65&gt;0,'JSM (366 Tage)'!H65," ")</f>
        <v xml:space="preserve"> </v>
      </c>
      <c r="C27" s="221" t="str">
        <f>IF('JSM (366 Tage)'!J65&gt;0,'JSM (366 Tage)'!J65," ")</f>
        <v xml:space="preserve"> </v>
      </c>
      <c r="D27" s="137" t="str">
        <f>IF('JSM (366 Tage)'!K65&gt;0,'JSM (366 Tage)'!K65," ")</f>
        <v xml:space="preserve"> </v>
      </c>
      <c r="E27" s="140" t="str">
        <f>IF('JSM (366 Tage)'!M65&gt;0,'JSM (366 Tage)'!M65," ")</f>
        <v xml:space="preserve"> </v>
      </c>
      <c r="F27" s="222" t="str">
        <f>IF('JSM (366 Tage)'!$H$14&gt;0,'JSM (366 Tage)'!$H$14*86.4," ")</f>
        <v xml:space="preserve"> </v>
      </c>
    </row>
    <row r="28" spans="1:6">
      <c r="A28" s="223" t="s">
        <v>499</v>
      </c>
      <c r="B28" s="220" t="str">
        <f>IF('JSM (366 Tage)'!H66&gt;0,'JSM (366 Tage)'!H66," ")</f>
        <v xml:space="preserve"> </v>
      </c>
      <c r="C28" s="221" t="str">
        <f>IF('JSM (366 Tage)'!J66&gt;0,'JSM (366 Tage)'!J66," ")</f>
        <v xml:space="preserve"> </v>
      </c>
      <c r="D28" s="137" t="str">
        <f>IF('JSM (366 Tage)'!K66&gt;0,'JSM (366 Tage)'!K66," ")</f>
        <v xml:space="preserve"> </v>
      </c>
      <c r="E28" s="140" t="str">
        <f>IF('JSM (366 Tage)'!M66&gt;0,'JSM (366 Tage)'!M66," ")</f>
        <v xml:space="preserve"> </v>
      </c>
      <c r="F28" s="222" t="str">
        <f>IF('JSM (366 Tage)'!$H$14&gt;0,'JSM (366 Tage)'!$H$14*86.4," ")</f>
        <v xml:space="preserve"> </v>
      </c>
    </row>
    <row r="29" spans="1:6">
      <c r="A29" s="223" t="s">
        <v>500</v>
      </c>
      <c r="B29" s="220" t="str">
        <f>IF('JSM (366 Tage)'!H67&gt;0,'JSM (366 Tage)'!H67," ")</f>
        <v xml:space="preserve"> </v>
      </c>
      <c r="C29" s="221" t="str">
        <f>IF('JSM (366 Tage)'!J67&gt;0,'JSM (366 Tage)'!J67," ")</f>
        <v xml:space="preserve"> </v>
      </c>
      <c r="D29" s="137" t="str">
        <f>IF('JSM (366 Tage)'!K67&gt;0,'JSM (366 Tage)'!K67," ")</f>
        <v xml:space="preserve"> </v>
      </c>
      <c r="E29" s="140" t="str">
        <f>IF('JSM (366 Tage)'!M67&gt;0,'JSM (366 Tage)'!M67," ")</f>
        <v xml:space="preserve"> </v>
      </c>
      <c r="F29" s="222" t="str">
        <f>IF('JSM (366 Tage)'!$H$14&gt;0,'JSM (366 Tage)'!$H$14*86.4," ")</f>
        <v xml:space="preserve"> </v>
      </c>
    </row>
    <row r="30" spans="1:6">
      <c r="A30" s="223" t="s">
        <v>501</v>
      </c>
      <c r="B30" s="220" t="str">
        <f>IF('JSM (366 Tage)'!H68&gt;0,'JSM (366 Tage)'!H68," ")</f>
        <v xml:space="preserve"> </v>
      </c>
      <c r="C30" s="221" t="str">
        <f>IF('JSM (366 Tage)'!J68&gt;0,'JSM (366 Tage)'!J68," ")</f>
        <v xml:space="preserve"> </v>
      </c>
      <c r="D30" s="137" t="str">
        <f>IF('JSM (366 Tage)'!K68&gt;0,'JSM (366 Tage)'!K68," ")</f>
        <v xml:space="preserve"> </v>
      </c>
      <c r="E30" s="140" t="str">
        <f>IF('JSM (366 Tage)'!M68&gt;0,'JSM (366 Tage)'!M68," ")</f>
        <v xml:space="preserve"> </v>
      </c>
      <c r="F30" s="222" t="str">
        <f>IF('JSM (366 Tage)'!$H$14&gt;0,'JSM (366 Tage)'!$H$14*86.4," ")</f>
        <v xml:space="preserve"> </v>
      </c>
    </row>
    <row r="31" spans="1:6">
      <c r="A31" s="223" t="s">
        <v>502</v>
      </c>
      <c r="B31" s="220" t="str">
        <f>IF('JSM (366 Tage)'!H69&gt;0,'JSM (366 Tage)'!H69," ")</f>
        <v xml:space="preserve"> </v>
      </c>
      <c r="C31" s="221" t="str">
        <f>IF('JSM (366 Tage)'!J69&gt;0,'JSM (366 Tage)'!J69," ")</f>
        <v xml:space="preserve"> </v>
      </c>
      <c r="D31" s="137" t="str">
        <f>IF('JSM (366 Tage)'!K69&gt;0,'JSM (366 Tage)'!K69," ")</f>
        <v xml:space="preserve"> </v>
      </c>
      <c r="E31" s="140" t="str">
        <f>IF('JSM (366 Tage)'!M69&gt;0,'JSM (366 Tage)'!M69," ")</f>
        <v xml:space="preserve"> </v>
      </c>
      <c r="F31" s="222" t="str">
        <f>IF('JSM (366 Tage)'!$H$14&gt;0,'JSM (366 Tage)'!$H$14*86.4," ")</f>
        <v xml:space="preserve"> </v>
      </c>
    </row>
    <row r="32" spans="1:6">
      <c r="A32" s="223" t="s">
        <v>503</v>
      </c>
      <c r="B32" s="220" t="str">
        <f>IF('JSM (366 Tage)'!H70&gt;0,'JSM (366 Tage)'!H70," ")</f>
        <v xml:space="preserve"> </v>
      </c>
      <c r="C32" s="221" t="str">
        <f>IF('JSM (366 Tage)'!J70&gt;0,'JSM (366 Tage)'!J70," ")</f>
        <v xml:space="preserve"> </v>
      </c>
      <c r="D32" s="137" t="str">
        <f>IF('JSM (366 Tage)'!K70&gt;0,'JSM (366 Tage)'!K70," ")</f>
        <v xml:space="preserve"> </v>
      </c>
      <c r="E32" s="140" t="str">
        <f>IF('JSM (366 Tage)'!M70&gt;0,'JSM (366 Tage)'!M70," ")</f>
        <v xml:space="preserve"> </v>
      </c>
      <c r="F32" s="222" t="str">
        <f>IF('JSM (366 Tage)'!$H$14&gt;0,'JSM (366 Tage)'!$H$14*86.4," ")</f>
        <v xml:space="preserve"> </v>
      </c>
    </row>
    <row r="33" spans="1:6">
      <c r="A33" s="223" t="s">
        <v>504</v>
      </c>
      <c r="B33" s="220" t="str">
        <f>IF('JSM (366 Tage)'!H71&gt;0,'JSM (366 Tage)'!H71," ")</f>
        <v xml:space="preserve"> </v>
      </c>
      <c r="C33" s="221" t="str">
        <f>IF('JSM (366 Tage)'!J71&gt;0,'JSM (366 Tage)'!J71," ")</f>
        <v xml:space="preserve"> </v>
      </c>
      <c r="D33" s="137" t="str">
        <f>IF('JSM (366 Tage)'!K71&gt;0,'JSM (366 Tage)'!K71," ")</f>
        <v xml:space="preserve"> </v>
      </c>
      <c r="E33" s="140" t="str">
        <f>IF('JSM (366 Tage)'!M71&gt;0,'JSM (366 Tage)'!M71," ")</f>
        <v xml:space="preserve"> </v>
      </c>
      <c r="F33" s="222" t="str">
        <f>IF('JSM (366 Tage)'!$H$14&gt;0,'JSM (366 Tage)'!$H$14*86.4," ")</f>
        <v xml:space="preserve"> </v>
      </c>
    </row>
    <row r="34" spans="1:6">
      <c r="A34" s="223" t="s">
        <v>505</v>
      </c>
      <c r="B34" s="220" t="str">
        <f>IF('JSM (366 Tage)'!H72&gt;0,'JSM (366 Tage)'!H72," ")</f>
        <v xml:space="preserve"> </v>
      </c>
      <c r="C34" s="221" t="str">
        <f>IF('JSM (366 Tage)'!J72&gt;0,'JSM (366 Tage)'!J72," ")</f>
        <v xml:space="preserve"> </v>
      </c>
      <c r="D34" s="137" t="str">
        <f>IF('JSM (366 Tage)'!K72&gt;0,'JSM (366 Tage)'!K72," ")</f>
        <v xml:space="preserve"> </v>
      </c>
      <c r="E34" s="140" t="str">
        <f>IF('JSM (366 Tage)'!M72&gt;0,'JSM (366 Tage)'!M72," ")</f>
        <v xml:space="preserve"> </v>
      </c>
      <c r="F34" s="222" t="str">
        <f>IF('JSM (366 Tage)'!$H$14&gt;0,'JSM (366 Tage)'!$H$14*86.4," ")</f>
        <v xml:space="preserve"> </v>
      </c>
    </row>
    <row r="35" spans="1:6">
      <c r="A35" s="223" t="s">
        <v>506</v>
      </c>
      <c r="B35" s="220" t="str">
        <f>IF('JSM (366 Tage)'!H73&gt;0,'JSM (366 Tage)'!H73," ")</f>
        <v xml:space="preserve"> </v>
      </c>
      <c r="C35" s="221" t="str">
        <f>IF('JSM (366 Tage)'!J73&gt;0,'JSM (366 Tage)'!J73," ")</f>
        <v xml:space="preserve"> </v>
      </c>
      <c r="D35" s="137" t="str">
        <f>IF('JSM (366 Tage)'!K73&gt;0,'JSM (366 Tage)'!K73," ")</f>
        <v xml:space="preserve"> </v>
      </c>
      <c r="E35" s="140" t="str">
        <f>IF('JSM (366 Tage)'!M73&gt;0,'JSM (366 Tage)'!M73," ")</f>
        <v xml:space="preserve"> </v>
      </c>
      <c r="F35" s="222" t="str">
        <f>IF('JSM (366 Tage)'!$H$14&gt;0,'JSM (366 Tage)'!$H$14*86.4," ")</f>
        <v xml:space="preserve"> </v>
      </c>
    </row>
    <row r="36" spans="1:6">
      <c r="A36" s="223" t="s">
        <v>507</v>
      </c>
      <c r="B36" s="220" t="str">
        <f>IF('JSM (366 Tage)'!H74&gt;0,'JSM (366 Tage)'!H74," ")</f>
        <v xml:space="preserve"> </v>
      </c>
      <c r="C36" s="221" t="str">
        <f>IF('JSM (366 Tage)'!J74&gt;0,'JSM (366 Tage)'!J74," ")</f>
        <v xml:space="preserve"> </v>
      </c>
      <c r="D36" s="137" t="str">
        <f>IF('JSM (366 Tage)'!K74&gt;0,'JSM (366 Tage)'!K74," ")</f>
        <v xml:space="preserve"> </v>
      </c>
      <c r="E36" s="140" t="str">
        <f>IF('JSM (366 Tage)'!M74&gt;0,'JSM (366 Tage)'!M74," ")</f>
        <v xml:space="preserve"> </v>
      </c>
      <c r="F36" s="222" t="str">
        <f>IF('JSM (366 Tage)'!$H$14&gt;0,'JSM (366 Tage)'!$H$14*86.4," ")</f>
        <v xml:space="preserve"> </v>
      </c>
    </row>
    <row r="37" spans="1:6">
      <c r="A37" s="223" t="s">
        <v>508</v>
      </c>
      <c r="B37" s="220" t="str">
        <f>IF('JSM (366 Tage)'!H75&gt;0,'JSM (366 Tage)'!H75," ")</f>
        <v xml:space="preserve"> </v>
      </c>
      <c r="C37" s="221" t="str">
        <f>IF('JSM (366 Tage)'!J75&gt;0,'JSM (366 Tage)'!J75," ")</f>
        <v xml:space="preserve"> </v>
      </c>
      <c r="D37" s="137" t="str">
        <f>IF('JSM (366 Tage)'!K75&gt;0,'JSM (366 Tage)'!K75," ")</f>
        <v xml:space="preserve"> </v>
      </c>
      <c r="E37" s="140" t="str">
        <f>IF('JSM (366 Tage)'!M75&gt;0,'JSM (366 Tage)'!M75," ")</f>
        <v xml:space="preserve"> </v>
      </c>
      <c r="F37" s="222" t="str">
        <f>IF('JSM (366 Tage)'!$H$14&gt;0,'JSM (366 Tage)'!$H$14*86.4," ")</f>
        <v xml:space="preserve"> </v>
      </c>
    </row>
    <row r="38" spans="1:6">
      <c r="A38" s="223" t="s">
        <v>509</v>
      </c>
      <c r="B38" s="220" t="str">
        <f>IF('JSM (366 Tage)'!H76&gt;0,'JSM (366 Tage)'!H76," ")</f>
        <v xml:space="preserve"> </v>
      </c>
      <c r="C38" s="221" t="str">
        <f>IF('JSM (366 Tage)'!J76&gt;0,'JSM (366 Tage)'!J76," ")</f>
        <v xml:space="preserve"> </v>
      </c>
      <c r="D38" s="137" t="str">
        <f>IF('JSM (366 Tage)'!K76&gt;0,'JSM (366 Tage)'!K76," ")</f>
        <v xml:space="preserve"> </v>
      </c>
      <c r="E38" s="140" t="str">
        <f>IF('JSM (366 Tage)'!M76&gt;0,'JSM (366 Tage)'!M76," ")</f>
        <v xml:space="preserve"> </v>
      </c>
      <c r="F38" s="222" t="str">
        <f>IF('JSM (366 Tage)'!$H$14&gt;0,'JSM (366 Tage)'!$H$14*86.4," ")</f>
        <v xml:space="preserve"> </v>
      </c>
    </row>
    <row r="39" spans="1:6">
      <c r="A39" s="223" t="s">
        <v>510</v>
      </c>
      <c r="B39" s="220" t="str">
        <f>IF('JSM (366 Tage)'!H77&gt;0,'JSM (366 Tage)'!H77," ")</f>
        <v xml:space="preserve"> </v>
      </c>
      <c r="C39" s="221" t="str">
        <f>IF('JSM (366 Tage)'!J77&gt;0,'JSM (366 Tage)'!J77," ")</f>
        <v xml:space="preserve"> </v>
      </c>
      <c r="D39" s="137" t="str">
        <f>IF('JSM (366 Tage)'!K77&gt;0,'JSM (366 Tage)'!K77," ")</f>
        <v xml:space="preserve"> </v>
      </c>
      <c r="E39" s="140" t="str">
        <f>IF('JSM (366 Tage)'!M77&gt;0,'JSM (366 Tage)'!M77," ")</f>
        <v xml:space="preserve"> </v>
      </c>
      <c r="F39" s="222" t="str">
        <f>IF('JSM (366 Tage)'!$H$14&gt;0,'JSM (366 Tage)'!$H$14*86.4," ")</f>
        <v xml:space="preserve"> </v>
      </c>
    </row>
    <row r="40" spans="1:6">
      <c r="A40" s="223" t="s">
        <v>511</v>
      </c>
      <c r="B40" s="220" t="str">
        <f>IF('JSM (366 Tage)'!H78&gt;0,'JSM (366 Tage)'!H78," ")</f>
        <v xml:space="preserve"> </v>
      </c>
      <c r="C40" s="221" t="str">
        <f>IF('JSM (366 Tage)'!J78&gt;0,'JSM (366 Tage)'!J78," ")</f>
        <v xml:space="preserve"> </v>
      </c>
      <c r="D40" s="137" t="str">
        <f>IF('JSM (366 Tage)'!K78&gt;0,'JSM (366 Tage)'!K78," ")</f>
        <v xml:space="preserve"> </v>
      </c>
      <c r="E40" s="140" t="str">
        <f>IF('JSM (366 Tage)'!M78&gt;0,'JSM (366 Tage)'!M78," ")</f>
        <v xml:space="preserve"> </v>
      </c>
      <c r="F40" s="222" t="str">
        <f>IF('JSM (366 Tage)'!$H$14&gt;0,'JSM (366 Tage)'!$H$14*86.4," ")</f>
        <v xml:space="preserve"> </v>
      </c>
    </row>
    <row r="41" spans="1:6">
      <c r="A41" s="223" t="s">
        <v>512</v>
      </c>
      <c r="B41" s="220" t="str">
        <f>IF('JSM (366 Tage)'!H79&gt;0,'JSM (366 Tage)'!H79," ")</f>
        <v xml:space="preserve"> </v>
      </c>
      <c r="C41" s="221" t="str">
        <f>IF('JSM (366 Tage)'!J79&gt;0,'JSM (366 Tage)'!J79," ")</f>
        <v xml:space="preserve"> </v>
      </c>
      <c r="D41" s="137" t="str">
        <f>IF('JSM (366 Tage)'!K79&gt;0,'JSM (366 Tage)'!K79," ")</f>
        <v xml:space="preserve"> </v>
      </c>
      <c r="E41" s="140" t="str">
        <f>IF('JSM (366 Tage)'!M79&gt;0,'JSM (366 Tage)'!M79," ")</f>
        <v xml:space="preserve"> </v>
      </c>
      <c r="F41" s="222" t="str">
        <f>IF('JSM (366 Tage)'!$H$14&gt;0,'JSM (366 Tage)'!$H$14*86.4," ")</f>
        <v xml:space="preserve"> </v>
      </c>
    </row>
    <row r="42" spans="1:6">
      <c r="A42" s="223" t="s">
        <v>513</v>
      </c>
      <c r="B42" s="220" t="str">
        <f>IF('JSM (366 Tage)'!H80&gt;0,'JSM (366 Tage)'!H80," ")</f>
        <v xml:space="preserve"> </v>
      </c>
      <c r="C42" s="221" t="str">
        <f>IF('JSM (366 Tage)'!J80&gt;0,'JSM (366 Tage)'!J80," ")</f>
        <v xml:space="preserve"> </v>
      </c>
      <c r="D42" s="137" t="str">
        <f>IF('JSM (366 Tage)'!K80&gt;0,'JSM (366 Tage)'!K80," ")</f>
        <v xml:space="preserve"> </v>
      </c>
      <c r="E42" s="140" t="str">
        <f>IF('JSM (366 Tage)'!M80&gt;0,'JSM (366 Tage)'!M80," ")</f>
        <v xml:space="preserve"> </v>
      </c>
      <c r="F42" s="222" t="str">
        <f>IF('JSM (366 Tage)'!$H$14&gt;0,'JSM (366 Tage)'!$H$14*86.4," ")</f>
        <v xml:space="preserve"> </v>
      </c>
    </row>
    <row r="43" spans="1:6">
      <c r="A43" s="223" t="s">
        <v>514</v>
      </c>
      <c r="B43" s="220" t="str">
        <f>IF('JSM (366 Tage)'!H81&gt;0,'JSM (366 Tage)'!H81," ")</f>
        <v xml:space="preserve"> </v>
      </c>
      <c r="C43" s="221" t="str">
        <f>IF('JSM (366 Tage)'!J81&gt;0,'JSM (366 Tage)'!J81," ")</f>
        <v xml:space="preserve"> </v>
      </c>
      <c r="D43" s="137" t="str">
        <f>IF('JSM (366 Tage)'!K81&gt;0,'JSM (366 Tage)'!K81," ")</f>
        <v xml:space="preserve"> </v>
      </c>
      <c r="E43" s="140" t="str">
        <f>IF('JSM (366 Tage)'!M81&gt;0,'JSM (366 Tage)'!M81," ")</f>
        <v xml:space="preserve"> </v>
      </c>
      <c r="F43" s="222" t="str">
        <f>IF('JSM (366 Tage)'!$H$14&gt;0,'JSM (366 Tage)'!$H$14*86.4," ")</f>
        <v xml:space="preserve"> </v>
      </c>
    </row>
    <row r="44" spans="1:6">
      <c r="A44" s="223" t="s">
        <v>515</v>
      </c>
      <c r="B44" s="220" t="str">
        <f>IF('JSM (366 Tage)'!H82&gt;0,'JSM (366 Tage)'!H82," ")</f>
        <v xml:space="preserve"> </v>
      </c>
      <c r="C44" s="221" t="str">
        <f>IF('JSM (366 Tage)'!J82&gt;0,'JSM (366 Tage)'!J82," ")</f>
        <v xml:space="preserve"> </v>
      </c>
      <c r="D44" s="137" t="str">
        <f>IF('JSM (366 Tage)'!K82&gt;0,'JSM (366 Tage)'!K82," ")</f>
        <v xml:space="preserve"> </v>
      </c>
      <c r="E44" s="140" t="str">
        <f>IF('JSM (366 Tage)'!M82&gt;0,'JSM (366 Tage)'!M82," ")</f>
        <v xml:space="preserve"> </v>
      </c>
      <c r="F44" s="222" t="str">
        <f>IF('JSM (366 Tage)'!$H$14&gt;0,'JSM (366 Tage)'!$H$14*86.4," ")</f>
        <v xml:space="preserve"> </v>
      </c>
    </row>
    <row r="45" spans="1:6">
      <c r="A45" s="223" t="s">
        <v>516</v>
      </c>
      <c r="B45" s="220" t="str">
        <f>IF('JSM (366 Tage)'!H83&gt;0,'JSM (366 Tage)'!H83," ")</f>
        <v xml:space="preserve"> </v>
      </c>
      <c r="C45" s="221" t="str">
        <f>IF('JSM (366 Tage)'!J83&gt;0,'JSM (366 Tage)'!J83," ")</f>
        <v xml:space="preserve"> </v>
      </c>
      <c r="D45" s="137" t="str">
        <f>IF('JSM (366 Tage)'!K83&gt;0,'JSM (366 Tage)'!K83," ")</f>
        <v xml:space="preserve"> </v>
      </c>
      <c r="E45" s="140" t="str">
        <f>IF('JSM (366 Tage)'!M83&gt;0,'JSM (366 Tage)'!M83," ")</f>
        <v xml:space="preserve"> </v>
      </c>
      <c r="F45" s="222" t="str">
        <f>IF('JSM (366 Tage)'!$H$14&gt;0,'JSM (366 Tage)'!$H$14*86.4," ")</f>
        <v xml:space="preserve"> </v>
      </c>
    </row>
    <row r="46" spans="1:6">
      <c r="A46" s="223" t="s">
        <v>517</v>
      </c>
      <c r="B46" s="220" t="str">
        <f>IF('JSM (366 Tage)'!H84&gt;0,'JSM (366 Tage)'!H84," ")</f>
        <v xml:space="preserve"> </v>
      </c>
      <c r="C46" s="221" t="str">
        <f>IF('JSM (366 Tage)'!J84&gt;0,'JSM (366 Tage)'!J84," ")</f>
        <v xml:space="preserve"> </v>
      </c>
      <c r="D46" s="137" t="str">
        <f>IF('JSM (366 Tage)'!K84&gt;0,'JSM (366 Tage)'!K84," ")</f>
        <v xml:space="preserve"> </v>
      </c>
      <c r="E46" s="140" t="str">
        <f>IF('JSM (366 Tage)'!M84&gt;0,'JSM (366 Tage)'!M84," ")</f>
        <v xml:space="preserve"> </v>
      </c>
      <c r="F46" s="222" t="str">
        <f>IF('JSM (366 Tage)'!$H$14&gt;0,'JSM (366 Tage)'!$H$14*86.4," ")</f>
        <v xml:space="preserve"> </v>
      </c>
    </row>
    <row r="47" spans="1:6">
      <c r="A47" s="223" t="s">
        <v>518</v>
      </c>
      <c r="B47" s="220" t="str">
        <f>IF('JSM (366 Tage)'!H85&gt;0,'JSM (366 Tage)'!H85," ")</f>
        <v xml:space="preserve"> </v>
      </c>
      <c r="C47" s="221" t="str">
        <f>IF('JSM (366 Tage)'!J85&gt;0,'JSM (366 Tage)'!J85," ")</f>
        <v xml:space="preserve"> </v>
      </c>
      <c r="D47" s="137" t="str">
        <f>IF('JSM (366 Tage)'!K85&gt;0,'JSM (366 Tage)'!K85," ")</f>
        <v xml:space="preserve"> </v>
      </c>
      <c r="E47" s="140" t="str">
        <f>IF('JSM (366 Tage)'!M85&gt;0,'JSM (366 Tage)'!M85," ")</f>
        <v xml:space="preserve"> </v>
      </c>
      <c r="F47" s="222" t="str">
        <f>IF('JSM (366 Tage)'!$H$14&gt;0,'JSM (366 Tage)'!$H$14*86.4," ")</f>
        <v xml:space="preserve"> </v>
      </c>
    </row>
    <row r="48" spans="1:6">
      <c r="A48" s="223" t="s">
        <v>519</v>
      </c>
      <c r="B48" s="220" t="str">
        <f>IF('JSM (366 Tage)'!H86&gt;0,'JSM (366 Tage)'!H86," ")</f>
        <v xml:space="preserve"> </v>
      </c>
      <c r="C48" s="221" t="str">
        <f>IF('JSM (366 Tage)'!J86&gt;0,'JSM (366 Tage)'!J86," ")</f>
        <v xml:space="preserve"> </v>
      </c>
      <c r="D48" s="137" t="str">
        <f>IF('JSM (366 Tage)'!K86&gt;0,'JSM (366 Tage)'!K86," ")</f>
        <v xml:space="preserve"> </v>
      </c>
      <c r="E48" s="140" t="str">
        <f>IF('JSM (366 Tage)'!M86&gt;0,'JSM (366 Tage)'!M86," ")</f>
        <v xml:space="preserve"> </v>
      </c>
      <c r="F48" s="222" t="str">
        <f>IF('JSM (366 Tage)'!$H$14&gt;0,'JSM (366 Tage)'!$H$14*86.4," ")</f>
        <v xml:space="preserve"> </v>
      </c>
    </row>
    <row r="49" spans="1:6">
      <c r="A49" s="223" t="s">
        <v>520</v>
      </c>
      <c r="B49" s="220" t="str">
        <f>IF('JSM (366 Tage)'!H87&gt;0,'JSM (366 Tage)'!H87," ")</f>
        <v xml:space="preserve"> </v>
      </c>
      <c r="C49" s="221" t="str">
        <f>IF('JSM (366 Tage)'!J87&gt;0,'JSM (366 Tage)'!J87," ")</f>
        <v xml:space="preserve"> </v>
      </c>
      <c r="D49" s="137" t="str">
        <f>IF('JSM (366 Tage)'!K87&gt;0,'JSM (366 Tage)'!K87," ")</f>
        <v xml:space="preserve"> </v>
      </c>
      <c r="E49" s="140" t="str">
        <f>IF('JSM (366 Tage)'!M87&gt;0,'JSM (366 Tage)'!M87," ")</f>
        <v xml:space="preserve"> </v>
      </c>
      <c r="F49" s="222" t="str">
        <f>IF('JSM (366 Tage)'!$H$14&gt;0,'JSM (366 Tage)'!$H$14*86.4," ")</f>
        <v xml:space="preserve"> </v>
      </c>
    </row>
    <row r="50" spans="1:6">
      <c r="A50" s="223" t="s">
        <v>521</v>
      </c>
      <c r="B50" s="220" t="str">
        <f>IF('JSM (366 Tage)'!H88&gt;0,'JSM (366 Tage)'!H88," ")</f>
        <v xml:space="preserve"> </v>
      </c>
      <c r="C50" s="221" t="str">
        <f>IF('JSM (366 Tage)'!J88&gt;0,'JSM (366 Tage)'!J88," ")</f>
        <v xml:space="preserve"> </v>
      </c>
      <c r="D50" s="137" t="str">
        <f>IF('JSM (366 Tage)'!K88&gt;0,'JSM (366 Tage)'!K88," ")</f>
        <v xml:space="preserve"> </v>
      </c>
      <c r="E50" s="140" t="str">
        <f>IF('JSM (366 Tage)'!M88&gt;0,'JSM (366 Tage)'!M88," ")</f>
        <v xml:space="preserve"> </v>
      </c>
      <c r="F50" s="222" t="str">
        <f>IF('JSM (366 Tage)'!$H$14&gt;0,'JSM (366 Tage)'!$H$14*86.4," ")</f>
        <v xml:space="preserve"> </v>
      </c>
    </row>
    <row r="51" spans="1:6">
      <c r="A51" s="223" t="s">
        <v>522</v>
      </c>
      <c r="B51" s="220" t="str">
        <f>IF('JSM (366 Tage)'!H89&gt;0,'JSM (366 Tage)'!H89," ")</f>
        <v xml:space="preserve"> </v>
      </c>
      <c r="C51" s="221" t="str">
        <f>IF('JSM (366 Tage)'!J89&gt;0,'JSM (366 Tage)'!J89," ")</f>
        <v xml:space="preserve"> </v>
      </c>
      <c r="D51" s="137" t="str">
        <f>IF('JSM (366 Tage)'!K89&gt;0,'JSM (366 Tage)'!K89," ")</f>
        <v xml:space="preserve"> </v>
      </c>
      <c r="E51" s="140" t="str">
        <f>IF('JSM (366 Tage)'!M89&gt;0,'JSM (366 Tage)'!M89," ")</f>
        <v xml:space="preserve"> </v>
      </c>
      <c r="F51" s="222" t="str">
        <f>IF('JSM (366 Tage)'!$H$14&gt;0,'JSM (366 Tage)'!$H$14*86.4," ")</f>
        <v xml:space="preserve"> </v>
      </c>
    </row>
    <row r="52" spans="1:6">
      <c r="A52" s="223" t="s">
        <v>523</v>
      </c>
      <c r="B52" s="220" t="str">
        <f>IF('JSM (366 Tage)'!H90&gt;0,'JSM (366 Tage)'!H90," ")</f>
        <v xml:space="preserve"> </v>
      </c>
      <c r="C52" s="221" t="str">
        <f>IF('JSM (366 Tage)'!J90&gt;0,'JSM (366 Tage)'!J90," ")</f>
        <v xml:space="preserve"> </v>
      </c>
      <c r="D52" s="137" t="str">
        <f>IF('JSM (366 Tage)'!K90&gt;0,'JSM (366 Tage)'!K90," ")</f>
        <v xml:space="preserve"> </v>
      </c>
      <c r="E52" s="140" t="str">
        <f>IF('JSM (366 Tage)'!M90&gt;0,'JSM (366 Tage)'!M90," ")</f>
        <v xml:space="preserve"> </v>
      </c>
      <c r="F52" s="222" t="str">
        <f>IF('JSM (366 Tage)'!$H$14&gt;0,'JSM (366 Tage)'!$H$14*86.4," ")</f>
        <v xml:space="preserve"> </v>
      </c>
    </row>
    <row r="53" spans="1:6">
      <c r="A53" s="223" t="s">
        <v>524</v>
      </c>
      <c r="B53" s="220" t="str">
        <f>IF('JSM (366 Tage)'!H91&gt;0,'JSM (366 Tage)'!H91," ")</f>
        <v xml:space="preserve"> </v>
      </c>
      <c r="C53" s="221" t="str">
        <f>IF('JSM (366 Tage)'!J91&gt;0,'JSM (366 Tage)'!J91," ")</f>
        <v xml:space="preserve"> </v>
      </c>
      <c r="D53" s="137" t="str">
        <f>IF('JSM (366 Tage)'!K91&gt;0,'JSM (366 Tage)'!K91," ")</f>
        <v xml:space="preserve"> </v>
      </c>
      <c r="E53" s="140" t="str">
        <f>IF('JSM (366 Tage)'!M91&gt;0,'JSM (366 Tage)'!M91," ")</f>
        <v xml:space="preserve"> </v>
      </c>
      <c r="F53" s="222" t="str">
        <f>IF('JSM (366 Tage)'!$H$14&gt;0,'JSM (366 Tage)'!$H$14*86.4," ")</f>
        <v xml:space="preserve"> </v>
      </c>
    </row>
    <row r="54" spans="1:6">
      <c r="A54" s="223" t="s">
        <v>525</v>
      </c>
      <c r="B54" s="220" t="str">
        <f>IF('JSM (366 Tage)'!H92&gt;0,'JSM (366 Tage)'!H92," ")</f>
        <v xml:space="preserve"> </v>
      </c>
      <c r="C54" s="221" t="str">
        <f>IF('JSM (366 Tage)'!J92&gt;0,'JSM (366 Tage)'!J92," ")</f>
        <v xml:space="preserve"> </v>
      </c>
      <c r="D54" s="137" t="str">
        <f>IF('JSM (366 Tage)'!K92&gt;0,'JSM (366 Tage)'!K92," ")</f>
        <v xml:space="preserve"> </v>
      </c>
      <c r="E54" s="140" t="str">
        <f>IF('JSM (366 Tage)'!M92&gt;0,'JSM (366 Tage)'!M92," ")</f>
        <v xml:space="preserve"> </v>
      </c>
      <c r="F54" s="222" t="str">
        <f>IF('JSM (366 Tage)'!$H$14&gt;0,'JSM (366 Tage)'!$H$14*86.4," ")</f>
        <v xml:space="preserve"> </v>
      </c>
    </row>
    <row r="55" spans="1:6">
      <c r="A55" s="223" t="s">
        <v>526</v>
      </c>
      <c r="B55" s="220" t="str">
        <f>IF('JSM (366 Tage)'!H93&gt;0,'JSM (366 Tage)'!H93," ")</f>
        <v xml:space="preserve"> </v>
      </c>
      <c r="C55" s="221" t="str">
        <f>IF('JSM (366 Tage)'!J93&gt;0,'JSM (366 Tage)'!J93," ")</f>
        <v xml:space="preserve"> </v>
      </c>
      <c r="D55" s="137" t="str">
        <f>IF('JSM (366 Tage)'!K93&gt;0,'JSM (366 Tage)'!K93," ")</f>
        <v xml:space="preserve"> </v>
      </c>
      <c r="E55" s="140" t="str">
        <f>IF('JSM (366 Tage)'!M93&gt;0,'JSM (366 Tage)'!M93," ")</f>
        <v xml:space="preserve"> </v>
      </c>
      <c r="F55" s="222" t="str">
        <f>IF('JSM (366 Tage)'!$H$14&gt;0,'JSM (366 Tage)'!$H$14*86.4," ")</f>
        <v xml:space="preserve"> </v>
      </c>
    </row>
    <row r="56" spans="1:6">
      <c r="A56" s="223" t="s">
        <v>527</v>
      </c>
      <c r="B56" s="220" t="str">
        <f>IF('JSM (366 Tage)'!H94&gt;0,'JSM (366 Tage)'!H94," ")</f>
        <v xml:space="preserve"> </v>
      </c>
      <c r="C56" s="221" t="str">
        <f>IF('JSM (366 Tage)'!J94&gt;0,'JSM (366 Tage)'!J94," ")</f>
        <v xml:space="preserve"> </v>
      </c>
      <c r="D56" s="137" t="str">
        <f>IF('JSM (366 Tage)'!K94&gt;0,'JSM (366 Tage)'!K94," ")</f>
        <v xml:space="preserve"> </v>
      </c>
      <c r="E56" s="140" t="str">
        <f>IF('JSM (366 Tage)'!M94&gt;0,'JSM (366 Tage)'!M94," ")</f>
        <v xml:space="preserve"> </v>
      </c>
      <c r="F56" s="222" t="str">
        <f>IF('JSM (366 Tage)'!$H$14&gt;0,'JSM (366 Tage)'!$H$14*86.4," ")</f>
        <v xml:space="preserve"> </v>
      </c>
    </row>
    <row r="57" spans="1:6">
      <c r="A57" s="223" t="s">
        <v>528</v>
      </c>
      <c r="B57" s="220" t="str">
        <f>IF('JSM (366 Tage)'!H95&gt;0,'JSM (366 Tage)'!H95," ")</f>
        <v xml:space="preserve"> </v>
      </c>
      <c r="C57" s="221" t="str">
        <f>IF('JSM (366 Tage)'!J95&gt;0,'JSM (366 Tage)'!J95," ")</f>
        <v xml:space="preserve"> </v>
      </c>
      <c r="D57" s="137" t="str">
        <f>IF('JSM (366 Tage)'!K95&gt;0,'JSM (366 Tage)'!K95," ")</f>
        <v xml:space="preserve"> </v>
      </c>
      <c r="E57" s="140" t="str">
        <f>IF('JSM (366 Tage)'!M95&gt;0,'JSM (366 Tage)'!M95," ")</f>
        <v xml:space="preserve"> </v>
      </c>
      <c r="F57" s="222" t="str">
        <f>IF('JSM (366 Tage)'!$H$14&gt;0,'JSM (366 Tage)'!$H$14*86.4," ")</f>
        <v xml:space="preserve"> </v>
      </c>
    </row>
    <row r="58" spans="1:6">
      <c r="A58" s="223" t="s">
        <v>529</v>
      </c>
      <c r="B58" s="220" t="str">
        <f>IF('JSM (366 Tage)'!H96&gt;0,'JSM (366 Tage)'!H96," ")</f>
        <v xml:space="preserve"> </v>
      </c>
      <c r="C58" s="221" t="str">
        <f>IF('JSM (366 Tage)'!J96&gt;0,'JSM (366 Tage)'!J96," ")</f>
        <v xml:space="preserve"> </v>
      </c>
      <c r="D58" s="137" t="str">
        <f>IF('JSM (366 Tage)'!K96&gt;0,'JSM (366 Tage)'!K96," ")</f>
        <v xml:space="preserve"> </v>
      </c>
      <c r="E58" s="140" t="str">
        <f>IF('JSM (366 Tage)'!M96&gt;0,'JSM (366 Tage)'!M96," ")</f>
        <v xml:space="preserve"> </v>
      </c>
      <c r="F58" s="222" t="str">
        <f>IF('JSM (366 Tage)'!$H$14&gt;0,'JSM (366 Tage)'!$H$14*86.4," ")</f>
        <v xml:space="preserve"> </v>
      </c>
    </row>
    <row r="59" spans="1:6">
      <c r="A59" s="223" t="s">
        <v>530</v>
      </c>
      <c r="B59" s="220" t="str">
        <f>IF('JSM (366 Tage)'!H97&gt;0,'JSM (366 Tage)'!H97," ")</f>
        <v xml:space="preserve"> </v>
      </c>
      <c r="C59" s="221" t="str">
        <f>IF('JSM (366 Tage)'!J97&gt;0,'JSM (366 Tage)'!J97," ")</f>
        <v xml:space="preserve"> </v>
      </c>
      <c r="D59" s="137" t="str">
        <f>IF('JSM (366 Tage)'!K97&gt;0,'JSM (366 Tage)'!K97," ")</f>
        <v xml:space="preserve"> </v>
      </c>
      <c r="E59" s="140" t="str">
        <f>IF('JSM (366 Tage)'!M97&gt;0,'JSM (366 Tage)'!M97," ")</f>
        <v xml:space="preserve"> </v>
      </c>
      <c r="F59" s="222" t="str">
        <f>IF('JSM (366 Tage)'!$H$14&gt;0,'JSM (366 Tage)'!$H$14*86.4," ")</f>
        <v xml:space="preserve"> </v>
      </c>
    </row>
    <row r="60" spans="1:6">
      <c r="A60" s="223" t="s">
        <v>531</v>
      </c>
      <c r="B60" s="220" t="str">
        <f>IF('JSM (366 Tage)'!H98&gt;0,'JSM (366 Tage)'!H98," ")</f>
        <v xml:space="preserve"> </v>
      </c>
      <c r="C60" s="221" t="str">
        <f>IF('JSM (366 Tage)'!J98&gt;0,'JSM (366 Tage)'!J98," ")</f>
        <v xml:space="preserve"> </v>
      </c>
      <c r="D60" s="137" t="str">
        <f>IF('JSM (366 Tage)'!K98&gt;0,'JSM (366 Tage)'!K98," ")</f>
        <v xml:space="preserve"> </v>
      </c>
      <c r="E60" s="140" t="str">
        <f>IF('JSM (366 Tage)'!M98&gt;0,'JSM (366 Tage)'!M98," ")</f>
        <v xml:space="preserve"> </v>
      </c>
      <c r="F60" s="222" t="str">
        <f>IF('JSM (366 Tage)'!$H$14&gt;0,'JSM (366 Tage)'!$H$14*86.4," ")</f>
        <v xml:space="preserve"> </v>
      </c>
    </row>
    <row r="61" spans="1:6">
      <c r="A61" s="223" t="s">
        <v>532</v>
      </c>
      <c r="B61" s="220" t="str">
        <f>IF('JSM (366 Tage)'!H99&gt;0,'JSM (366 Tage)'!H99," ")</f>
        <v xml:space="preserve"> </v>
      </c>
      <c r="C61" s="221" t="str">
        <f>IF('JSM (366 Tage)'!J99&gt;0,'JSM (366 Tage)'!J99," ")</f>
        <v xml:space="preserve"> </v>
      </c>
      <c r="D61" s="137" t="str">
        <f>IF('JSM (366 Tage)'!K99&gt;0,'JSM (366 Tage)'!K99," ")</f>
        <v xml:space="preserve"> </v>
      </c>
      <c r="E61" s="140" t="str">
        <f>IF('JSM (366 Tage)'!M99&gt;0,'JSM (366 Tage)'!M99," ")</f>
        <v xml:space="preserve"> </v>
      </c>
      <c r="F61" s="222" t="str">
        <f>IF('JSM (366 Tage)'!$H$14&gt;0,'JSM (366 Tage)'!$H$14*86.4," ")</f>
        <v xml:space="preserve"> </v>
      </c>
    </row>
    <row r="62" spans="1:6">
      <c r="A62" s="223" t="s">
        <v>533</v>
      </c>
      <c r="B62" s="220" t="str">
        <f>IF('JSM (366 Tage)'!H100&gt;0,'JSM (366 Tage)'!H100," ")</f>
        <v xml:space="preserve"> </v>
      </c>
      <c r="C62" s="221" t="str">
        <f>IF('JSM (366 Tage)'!J100&gt;0,'JSM (366 Tage)'!J100," ")</f>
        <v xml:space="preserve"> </v>
      </c>
      <c r="D62" s="137" t="str">
        <f>IF('JSM (366 Tage)'!K100&gt;0,'JSM (366 Tage)'!K100," ")</f>
        <v xml:space="preserve"> </v>
      </c>
      <c r="E62" s="140" t="str">
        <f>IF('JSM (366 Tage)'!M100&gt;0,'JSM (366 Tage)'!M100," ")</f>
        <v xml:space="preserve"> </v>
      </c>
      <c r="F62" s="222" t="str">
        <f>IF('JSM (366 Tage)'!$H$14&gt;0,'JSM (366 Tage)'!$H$14*86.4," ")</f>
        <v xml:space="preserve"> </v>
      </c>
    </row>
    <row r="63" spans="1:6">
      <c r="A63" s="223" t="s">
        <v>534</v>
      </c>
      <c r="B63" s="220" t="str">
        <f>IF('JSM (366 Tage)'!H101&gt;0,'JSM (366 Tage)'!H101," ")</f>
        <v xml:space="preserve"> </v>
      </c>
      <c r="C63" s="221" t="str">
        <f>IF('JSM (366 Tage)'!J101&gt;0,'JSM (366 Tage)'!J101," ")</f>
        <v xml:space="preserve"> </v>
      </c>
      <c r="D63" s="137" t="str">
        <f>IF('JSM (366 Tage)'!K101&gt;0,'JSM (366 Tage)'!K101," ")</f>
        <v xml:space="preserve"> </v>
      </c>
      <c r="E63" s="140" t="str">
        <f>IF('JSM (366 Tage)'!M101&gt;0,'JSM (366 Tage)'!M101," ")</f>
        <v xml:space="preserve"> </v>
      </c>
      <c r="F63" s="222" t="str">
        <f>IF('JSM (366 Tage)'!$H$14&gt;0,'JSM (366 Tage)'!$H$14*86.4," ")</f>
        <v xml:space="preserve"> </v>
      </c>
    </row>
    <row r="64" spans="1:6">
      <c r="A64" s="223" t="s">
        <v>535</v>
      </c>
      <c r="B64" s="220" t="str">
        <f>IF('JSM (366 Tage)'!H102&gt;0,'JSM (366 Tage)'!H102," ")</f>
        <v xml:space="preserve"> </v>
      </c>
      <c r="C64" s="221" t="str">
        <f>IF('JSM (366 Tage)'!J102&gt;0,'JSM (366 Tage)'!J102," ")</f>
        <v xml:space="preserve"> </v>
      </c>
      <c r="D64" s="137" t="str">
        <f>IF('JSM (366 Tage)'!K102&gt;0,'JSM (366 Tage)'!K102," ")</f>
        <v xml:space="preserve"> </v>
      </c>
      <c r="E64" s="140" t="str">
        <f>IF('JSM (366 Tage)'!M102&gt;0,'JSM (366 Tage)'!M102," ")</f>
        <v xml:space="preserve"> </v>
      </c>
      <c r="F64" s="222" t="str">
        <f>IF('JSM (366 Tage)'!$H$14&gt;0,'JSM (366 Tage)'!$H$14*86.4," ")</f>
        <v xml:space="preserve"> </v>
      </c>
    </row>
    <row r="65" spans="1:6">
      <c r="A65" s="223" t="s">
        <v>536</v>
      </c>
      <c r="B65" s="220" t="str">
        <f>IF('JSM (366 Tage)'!H103&gt;0,'JSM (366 Tage)'!H103," ")</f>
        <v xml:space="preserve"> </v>
      </c>
      <c r="C65" s="221" t="str">
        <f>IF('JSM (366 Tage)'!J103&gt;0,'JSM (366 Tage)'!J103," ")</f>
        <v xml:space="preserve"> </v>
      </c>
      <c r="D65" s="137" t="str">
        <f>IF('JSM (366 Tage)'!K103&gt;0,'JSM (366 Tage)'!K103," ")</f>
        <v xml:space="preserve"> </v>
      </c>
      <c r="E65" s="140" t="str">
        <f>IF('JSM (366 Tage)'!M103&gt;0,'JSM (366 Tage)'!M103," ")</f>
        <v xml:space="preserve"> </v>
      </c>
      <c r="F65" s="222" t="str">
        <f>IF('JSM (366 Tage)'!$H$14&gt;0,'JSM (366 Tage)'!$H$14*86.4," ")</f>
        <v xml:space="preserve"> </v>
      </c>
    </row>
    <row r="66" spans="1:6">
      <c r="A66" s="223" t="s">
        <v>537</v>
      </c>
      <c r="B66" s="220" t="str">
        <f>IF('JSM (366 Tage)'!H104&gt;0,'JSM (366 Tage)'!H104," ")</f>
        <v xml:space="preserve"> </v>
      </c>
      <c r="C66" s="221" t="str">
        <f>IF('JSM (366 Tage)'!J104&gt;0,'JSM (366 Tage)'!J104," ")</f>
        <v xml:space="preserve"> </v>
      </c>
      <c r="D66" s="137" t="str">
        <f>IF('JSM (366 Tage)'!K104&gt;0,'JSM (366 Tage)'!K104," ")</f>
        <v xml:space="preserve"> </v>
      </c>
      <c r="E66" s="140" t="str">
        <f>IF('JSM (366 Tage)'!M104&gt;0,'JSM (366 Tage)'!M104," ")</f>
        <v xml:space="preserve"> </v>
      </c>
      <c r="F66" s="222" t="str">
        <f>IF('JSM (366 Tage)'!$H$14&gt;0,'JSM (366 Tage)'!$H$14*86.4," ")</f>
        <v xml:space="preserve"> </v>
      </c>
    </row>
    <row r="67" spans="1:6">
      <c r="A67" s="223" t="s">
        <v>538</v>
      </c>
      <c r="B67" s="220" t="str">
        <f>IF('JSM (366 Tage)'!H105&gt;0,'JSM (366 Tage)'!H105," ")</f>
        <v xml:space="preserve"> </v>
      </c>
      <c r="C67" s="221" t="str">
        <f>IF('JSM (366 Tage)'!J105&gt;0,'JSM (366 Tage)'!J105," ")</f>
        <v xml:space="preserve"> </v>
      </c>
      <c r="D67" s="137" t="str">
        <f>IF('JSM (366 Tage)'!K105&gt;0,'JSM (366 Tage)'!K105," ")</f>
        <v xml:space="preserve"> </v>
      </c>
      <c r="E67" s="140" t="str">
        <f>IF('JSM (366 Tage)'!M105&gt;0,'JSM (366 Tage)'!M105," ")</f>
        <v xml:space="preserve"> </v>
      </c>
      <c r="F67" s="222" t="str">
        <f>IF('JSM (366 Tage)'!$H$14&gt;0,'JSM (366 Tage)'!$H$14*86.4," ")</f>
        <v xml:space="preserve"> </v>
      </c>
    </row>
    <row r="68" spans="1:6">
      <c r="A68" s="223" t="s">
        <v>539</v>
      </c>
      <c r="B68" s="220" t="str">
        <f>IF('JSM (366 Tage)'!H106&gt;0,'JSM (366 Tage)'!H106," ")</f>
        <v xml:space="preserve"> </v>
      </c>
      <c r="C68" s="221" t="str">
        <f>IF('JSM (366 Tage)'!J106&gt;0,'JSM (366 Tage)'!J106," ")</f>
        <v xml:space="preserve"> </v>
      </c>
      <c r="D68" s="137" t="str">
        <f>IF('JSM (366 Tage)'!K106&gt;0,'JSM (366 Tage)'!K106," ")</f>
        <v xml:space="preserve"> </v>
      </c>
      <c r="E68" s="140" t="str">
        <f>IF('JSM (366 Tage)'!M106&gt;0,'JSM (366 Tage)'!M106," ")</f>
        <v xml:space="preserve"> </v>
      </c>
      <c r="F68" s="222" t="str">
        <f>IF('JSM (366 Tage)'!$H$14&gt;0,'JSM (366 Tage)'!$H$14*86.4," ")</f>
        <v xml:space="preserve"> </v>
      </c>
    </row>
    <row r="69" spans="1:6">
      <c r="A69" s="223" t="s">
        <v>540</v>
      </c>
      <c r="B69" s="220" t="str">
        <f>IF('JSM (366 Tage)'!H107&gt;0,'JSM (366 Tage)'!H107," ")</f>
        <v xml:space="preserve"> </v>
      </c>
      <c r="C69" s="221" t="str">
        <f>IF('JSM (366 Tage)'!J107&gt;0,'JSM (366 Tage)'!J107," ")</f>
        <v xml:space="preserve"> </v>
      </c>
      <c r="D69" s="137" t="str">
        <f>IF('JSM (366 Tage)'!K107&gt;0,'JSM (366 Tage)'!K107," ")</f>
        <v xml:space="preserve"> </v>
      </c>
      <c r="E69" s="140" t="str">
        <f>IF('JSM (366 Tage)'!M107&gt;0,'JSM (366 Tage)'!M107," ")</f>
        <v xml:space="preserve"> </v>
      </c>
      <c r="F69" s="222" t="str">
        <f>IF('JSM (366 Tage)'!$H$14&gt;0,'JSM (366 Tage)'!$H$14*86.4," ")</f>
        <v xml:space="preserve"> </v>
      </c>
    </row>
    <row r="70" spans="1:6">
      <c r="A70" s="223" t="s">
        <v>541</v>
      </c>
      <c r="B70" s="220" t="str">
        <f>IF('JSM (366 Tage)'!H108&gt;0,'JSM (366 Tage)'!H108," ")</f>
        <v xml:space="preserve"> </v>
      </c>
      <c r="C70" s="221" t="str">
        <f>IF('JSM (366 Tage)'!J108&gt;0,'JSM (366 Tage)'!J108," ")</f>
        <v xml:space="preserve"> </v>
      </c>
      <c r="D70" s="137" t="str">
        <f>IF('JSM (366 Tage)'!K108&gt;0,'JSM (366 Tage)'!K108," ")</f>
        <v xml:space="preserve"> </v>
      </c>
      <c r="E70" s="140" t="str">
        <f>IF('JSM (366 Tage)'!M108&gt;0,'JSM (366 Tage)'!M108," ")</f>
        <v xml:space="preserve"> </v>
      </c>
      <c r="F70" s="222" t="str">
        <f>IF('JSM (366 Tage)'!$H$14&gt;0,'JSM (366 Tage)'!$H$14*86.4," ")</f>
        <v xml:space="preserve"> </v>
      </c>
    </row>
    <row r="71" spans="1:6">
      <c r="A71" s="223" t="s">
        <v>542</v>
      </c>
      <c r="B71" s="220" t="str">
        <f>IF('JSM (366 Tage)'!H109&gt;0,'JSM (366 Tage)'!H109," ")</f>
        <v xml:space="preserve"> </v>
      </c>
      <c r="C71" s="221" t="str">
        <f>IF('JSM (366 Tage)'!J109&gt;0,'JSM (366 Tage)'!J109," ")</f>
        <v xml:space="preserve"> </v>
      </c>
      <c r="D71" s="137" t="str">
        <f>IF('JSM (366 Tage)'!K109&gt;0,'JSM (366 Tage)'!K109," ")</f>
        <v xml:space="preserve"> </v>
      </c>
      <c r="E71" s="140" t="str">
        <f>IF('JSM (366 Tage)'!M109&gt;0,'JSM (366 Tage)'!M109," ")</f>
        <v xml:space="preserve"> </v>
      </c>
      <c r="F71" s="222" t="str">
        <f>IF('JSM (366 Tage)'!$H$14&gt;0,'JSM (366 Tage)'!$H$14*86.4," ")</f>
        <v xml:space="preserve"> </v>
      </c>
    </row>
    <row r="72" spans="1:6">
      <c r="A72" s="223" t="s">
        <v>543</v>
      </c>
      <c r="B72" s="220" t="str">
        <f>IF('JSM (366 Tage)'!H110&gt;0,'JSM (366 Tage)'!H110," ")</f>
        <v xml:space="preserve"> </v>
      </c>
      <c r="C72" s="221" t="str">
        <f>IF('JSM (366 Tage)'!J110&gt;0,'JSM (366 Tage)'!J110," ")</f>
        <v xml:space="preserve"> </v>
      </c>
      <c r="D72" s="137" t="str">
        <f>IF('JSM (366 Tage)'!K110&gt;0,'JSM (366 Tage)'!K110," ")</f>
        <v xml:space="preserve"> </v>
      </c>
      <c r="E72" s="140" t="str">
        <f>IF('JSM (366 Tage)'!M110&gt;0,'JSM (366 Tage)'!M110," ")</f>
        <v xml:space="preserve"> </v>
      </c>
      <c r="F72" s="222" t="str">
        <f>IF('JSM (366 Tage)'!$H$14&gt;0,'JSM (366 Tage)'!$H$14*86.4," ")</f>
        <v xml:space="preserve"> </v>
      </c>
    </row>
    <row r="73" spans="1:6">
      <c r="A73" s="250" t="s">
        <v>854</v>
      </c>
      <c r="B73" s="220" t="str">
        <f>IF('JSM (366 Tage)'!H111&gt;0,'JSM (366 Tage)'!H111," ")</f>
        <v xml:space="preserve"> </v>
      </c>
      <c r="C73" s="221" t="str">
        <f>IF('JSM (366 Tage)'!J111&gt;0,'JSM (366 Tage)'!J111," ")</f>
        <v xml:space="preserve"> </v>
      </c>
      <c r="D73" s="137" t="str">
        <f>IF('JSM (366 Tage)'!K111&gt;0,'JSM (366 Tage)'!K111," ")</f>
        <v xml:space="preserve"> </v>
      </c>
      <c r="E73" s="140" t="str">
        <f>IF('JSM (366 Tage)'!M111&gt;0,'JSM (366 Tage)'!M111," ")</f>
        <v xml:space="preserve"> </v>
      </c>
      <c r="F73" s="222" t="str">
        <f>IF('JSM (366 Tage)'!$H$14&gt;0,'JSM (366 Tage)'!$H$14*86.4," ")</f>
        <v xml:space="preserve"> </v>
      </c>
    </row>
    <row r="74" spans="1:6">
      <c r="A74" s="223" t="s">
        <v>544</v>
      </c>
      <c r="B74" s="220" t="str">
        <f>IF('JSM (366 Tage)'!H112&gt;0,'JSM (366 Tage)'!H112," ")</f>
        <v xml:space="preserve"> </v>
      </c>
      <c r="C74" s="221" t="str">
        <f>IF('JSM (366 Tage)'!J112&gt;0,'JSM (366 Tage)'!J112," ")</f>
        <v xml:space="preserve"> </v>
      </c>
      <c r="D74" s="137" t="str">
        <f>IF('JSM (366 Tage)'!K112&gt;0,'JSM (366 Tage)'!K112," ")</f>
        <v xml:space="preserve"> </v>
      </c>
      <c r="E74" s="140" t="str">
        <f>IF('JSM (366 Tage)'!M112&gt;0,'JSM (366 Tage)'!M112," ")</f>
        <v xml:space="preserve"> </v>
      </c>
      <c r="F74" s="222" t="str">
        <f>IF('JSM (366 Tage)'!$H$14&gt;0,'JSM (366 Tage)'!$H$14*86.4," ")</f>
        <v xml:space="preserve"> </v>
      </c>
    </row>
    <row r="75" spans="1:6">
      <c r="A75" s="223" t="s">
        <v>545</v>
      </c>
      <c r="B75" s="220" t="str">
        <f>IF('JSM (366 Tage)'!H113&gt;0,'JSM (366 Tage)'!H113," ")</f>
        <v xml:space="preserve"> </v>
      </c>
      <c r="C75" s="221" t="str">
        <f>IF('JSM (366 Tage)'!J113&gt;0,'JSM (366 Tage)'!J113," ")</f>
        <v xml:space="preserve"> </v>
      </c>
      <c r="D75" s="137" t="str">
        <f>IF('JSM (366 Tage)'!K113&gt;0,'JSM (366 Tage)'!K113," ")</f>
        <v xml:space="preserve"> </v>
      </c>
      <c r="E75" s="140" t="str">
        <f>IF('JSM (366 Tage)'!M113&gt;0,'JSM (366 Tage)'!M113," ")</f>
        <v xml:space="preserve"> </v>
      </c>
      <c r="F75" s="222" t="str">
        <f>IF('JSM (366 Tage)'!$H$14&gt;0,'JSM (366 Tage)'!$H$14*86.4," ")</f>
        <v xml:space="preserve"> </v>
      </c>
    </row>
    <row r="76" spans="1:6">
      <c r="A76" s="223" t="s">
        <v>546</v>
      </c>
      <c r="B76" s="220" t="str">
        <f>IF('JSM (366 Tage)'!H114&gt;0,'JSM (366 Tage)'!H114," ")</f>
        <v xml:space="preserve"> </v>
      </c>
      <c r="C76" s="221" t="str">
        <f>IF('JSM (366 Tage)'!J114&gt;0,'JSM (366 Tage)'!J114," ")</f>
        <v xml:space="preserve"> </v>
      </c>
      <c r="D76" s="137" t="str">
        <f>IF('JSM (366 Tage)'!K114&gt;0,'JSM (366 Tage)'!K114," ")</f>
        <v xml:space="preserve"> </v>
      </c>
      <c r="E76" s="140" t="str">
        <f>IF('JSM (366 Tage)'!M114&gt;0,'JSM (366 Tage)'!M114," ")</f>
        <v xml:space="preserve"> </v>
      </c>
      <c r="F76" s="222" t="str">
        <f>IF('JSM (366 Tage)'!$H$14&gt;0,'JSM (366 Tage)'!$H$14*86.4," ")</f>
        <v xml:space="preserve"> </v>
      </c>
    </row>
    <row r="77" spans="1:6">
      <c r="A77" s="223" t="s">
        <v>547</v>
      </c>
      <c r="B77" s="220" t="str">
        <f>IF('JSM (366 Tage)'!H115&gt;0,'JSM (366 Tage)'!H115," ")</f>
        <v xml:space="preserve"> </v>
      </c>
      <c r="C77" s="221" t="str">
        <f>IF('JSM (366 Tage)'!J115&gt;0,'JSM (366 Tage)'!J115," ")</f>
        <v xml:space="preserve"> </v>
      </c>
      <c r="D77" s="137" t="str">
        <f>IF('JSM (366 Tage)'!K115&gt;0,'JSM (366 Tage)'!K115," ")</f>
        <v xml:space="preserve"> </v>
      </c>
      <c r="E77" s="140" t="str">
        <f>IF('JSM (366 Tage)'!M115&gt;0,'JSM (366 Tage)'!M115," ")</f>
        <v xml:space="preserve"> </v>
      </c>
      <c r="F77" s="222" t="str">
        <f>IF('JSM (366 Tage)'!$H$14&gt;0,'JSM (366 Tage)'!$H$14*86.4," ")</f>
        <v xml:space="preserve"> </v>
      </c>
    </row>
    <row r="78" spans="1:6">
      <c r="A78" s="223" t="s">
        <v>548</v>
      </c>
      <c r="B78" s="220" t="str">
        <f>IF('JSM (366 Tage)'!H116&gt;0,'JSM (366 Tage)'!H116," ")</f>
        <v xml:space="preserve"> </v>
      </c>
      <c r="C78" s="221" t="str">
        <f>IF('JSM (366 Tage)'!J116&gt;0,'JSM (366 Tage)'!J116," ")</f>
        <v xml:space="preserve"> </v>
      </c>
      <c r="D78" s="137" t="str">
        <f>IF('JSM (366 Tage)'!K116&gt;0,'JSM (366 Tage)'!K116," ")</f>
        <v xml:space="preserve"> </v>
      </c>
      <c r="E78" s="140" t="str">
        <f>IF('JSM (366 Tage)'!M116&gt;0,'JSM (366 Tage)'!M116," ")</f>
        <v xml:space="preserve"> </v>
      </c>
      <c r="F78" s="222" t="str">
        <f>IF('JSM (366 Tage)'!$H$14&gt;0,'JSM (366 Tage)'!$H$14*86.4," ")</f>
        <v xml:space="preserve"> </v>
      </c>
    </row>
    <row r="79" spans="1:6">
      <c r="A79" s="223" t="s">
        <v>549</v>
      </c>
      <c r="B79" s="220" t="str">
        <f>IF('JSM (366 Tage)'!H117&gt;0,'JSM (366 Tage)'!H117," ")</f>
        <v xml:space="preserve"> </v>
      </c>
      <c r="C79" s="221" t="str">
        <f>IF('JSM (366 Tage)'!J117&gt;0,'JSM (366 Tage)'!J117," ")</f>
        <v xml:space="preserve"> </v>
      </c>
      <c r="D79" s="137" t="str">
        <f>IF('JSM (366 Tage)'!K117&gt;0,'JSM (366 Tage)'!K117," ")</f>
        <v xml:space="preserve"> </v>
      </c>
      <c r="E79" s="140" t="str">
        <f>IF('JSM (366 Tage)'!M117&gt;0,'JSM (366 Tage)'!M117," ")</f>
        <v xml:space="preserve"> </v>
      </c>
      <c r="F79" s="222" t="str">
        <f>IF('JSM (366 Tage)'!$H$14&gt;0,'JSM (366 Tage)'!$H$14*86.4," ")</f>
        <v xml:space="preserve"> </v>
      </c>
    </row>
    <row r="80" spans="1:6">
      <c r="A80" s="223" t="s">
        <v>550</v>
      </c>
      <c r="B80" s="220" t="str">
        <f>IF('JSM (366 Tage)'!H118&gt;0,'JSM (366 Tage)'!H118," ")</f>
        <v xml:space="preserve"> </v>
      </c>
      <c r="C80" s="221" t="str">
        <f>IF('JSM (366 Tage)'!J118&gt;0,'JSM (366 Tage)'!J118," ")</f>
        <v xml:space="preserve"> </v>
      </c>
      <c r="D80" s="137" t="str">
        <f>IF('JSM (366 Tage)'!K118&gt;0,'JSM (366 Tage)'!K118," ")</f>
        <v xml:space="preserve"> </v>
      </c>
      <c r="E80" s="140" t="str">
        <f>IF('JSM (366 Tage)'!M118&gt;0,'JSM (366 Tage)'!M118," ")</f>
        <v xml:space="preserve"> </v>
      </c>
      <c r="F80" s="222" t="str">
        <f>IF('JSM (366 Tage)'!$H$14&gt;0,'JSM (366 Tage)'!$H$14*86.4," ")</f>
        <v xml:space="preserve"> </v>
      </c>
    </row>
    <row r="81" spans="1:6">
      <c r="A81" s="223" t="s">
        <v>551</v>
      </c>
      <c r="B81" s="220" t="str">
        <f>IF('JSM (366 Tage)'!H119&gt;0,'JSM (366 Tage)'!H119," ")</f>
        <v xml:space="preserve"> </v>
      </c>
      <c r="C81" s="221" t="str">
        <f>IF('JSM (366 Tage)'!J119&gt;0,'JSM (366 Tage)'!J119," ")</f>
        <v xml:space="preserve"> </v>
      </c>
      <c r="D81" s="137" t="str">
        <f>IF('JSM (366 Tage)'!K119&gt;0,'JSM (366 Tage)'!K119," ")</f>
        <v xml:space="preserve"> </v>
      </c>
      <c r="E81" s="140" t="str">
        <f>IF('JSM (366 Tage)'!M119&gt;0,'JSM (366 Tage)'!M119," ")</f>
        <v xml:space="preserve"> </v>
      </c>
      <c r="F81" s="222" t="str">
        <f>IF('JSM (366 Tage)'!$H$14&gt;0,'JSM (366 Tage)'!$H$14*86.4," ")</f>
        <v xml:space="preserve"> </v>
      </c>
    </row>
    <row r="82" spans="1:6">
      <c r="A82" s="223" t="s">
        <v>552</v>
      </c>
      <c r="B82" s="220" t="str">
        <f>IF('JSM (366 Tage)'!H120&gt;0,'JSM (366 Tage)'!H120," ")</f>
        <v xml:space="preserve"> </v>
      </c>
      <c r="C82" s="221" t="str">
        <f>IF('JSM (366 Tage)'!J120&gt;0,'JSM (366 Tage)'!J120," ")</f>
        <v xml:space="preserve"> </v>
      </c>
      <c r="D82" s="137" t="str">
        <f>IF('JSM (366 Tage)'!K120&gt;0,'JSM (366 Tage)'!K120," ")</f>
        <v xml:space="preserve"> </v>
      </c>
      <c r="E82" s="140" t="str">
        <f>IF('JSM (366 Tage)'!M120&gt;0,'JSM (366 Tage)'!M120," ")</f>
        <v xml:space="preserve"> </v>
      </c>
      <c r="F82" s="222" t="str">
        <f>IF('JSM (366 Tage)'!$H$14&gt;0,'JSM (366 Tage)'!$H$14*86.4," ")</f>
        <v xml:space="preserve"> </v>
      </c>
    </row>
    <row r="83" spans="1:6">
      <c r="A83" s="223" t="s">
        <v>553</v>
      </c>
      <c r="B83" s="220" t="str">
        <f>IF('JSM (366 Tage)'!H121&gt;0,'JSM (366 Tage)'!H121," ")</f>
        <v xml:space="preserve"> </v>
      </c>
      <c r="C83" s="221" t="str">
        <f>IF('JSM (366 Tage)'!J121&gt;0,'JSM (366 Tage)'!J121," ")</f>
        <v xml:space="preserve"> </v>
      </c>
      <c r="D83" s="137" t="str">
        <f>IF('JSM (366 Tage)'!K121&gt;0,'JSM (366 Tage)'!K121," ")</f>
        <v xml:space="preserve"> </v>
      </c>
      <c r="E83" s="140" t="str">
        <f>IF('JSM (366 Tage)'!M121&gt;0,'JSM (366 Tage)'!M121," ")</f>
        <v xml:space="preserve"> </v>
      </c>
      <c r="F83" s="222" t="str">
        <f>IF('JSM (366 Tage)'!$H$14&gt;0,'JSM (366 Tage)'!$H$14*86.4," ")</f>
        <v xml:space="preserve"> </v>
      </c>
    </row>
    <row r="84" spans="1:6">
      <c r="A84" s="223" t="s">
        <v>554</v>
      </c>
      <c r="B84" s="220" t="str">
        <f>IF('JSM (366 Tage)'!H122&gt;0,'JSM (366 Tage)'!H122," ")</f>
        <v xml:space="preserve"> </v>
      </c>
      <c r="C84" s="221" t="str">
        <f>IF('JSM (366 Tage)'!J122&gt;0,'JSM (366 Tage)'!J122," ")</f>
        <v xml:space="preserve"> </v>
      </c>
      <c r="D84" s="137" t="str">
        <f>IF('JSM (366 Tage)'!K122&gt;0,'JSM (366 Tage)'!K122," ")</f>
        <v xml:space="preserve"> </v>
      </c>
      <c r="E84" s="140" t="str">
        <f>IF('JSM (366 Tage)'!M122&gt;0,'JSM (366 Tage)'!M122," ")</f>
        <v xml:space="preserve"> </v>
      </c>
      <c r="F84" s="222" t="str">
        <f>IF('JSM (366 Tage)'!$H$14&gt;0,'JSM (366 Tage)'!$H$14*86.4," ")</f>
        <v xml:space="preserve"> </v>
      </c>
    </row>
    <row r="85" spans="1:6">
      <c r="A85" s="223" t="s">
        <v>555</v>
      </c>
      <c r="B85" s="220" t="str">
        <f>IF('JSM (366 Tage)'!H123&gt;0,'JSM (366 Tage)'!H123," ")</f>
        <v xml:space="preserve"> </v>
      </c>
      <c r="C85" s="221" t="str">
        <f>IF('JSM (366 Tage)'!J123&gt;0,'JSM (366 Tage)'!J123," ")</f>
        <v xml:space="preserve"> </v>
      </c>
      <c r="D85" s="137" t="str">
        <f>IF('JSM (366 Tage)'!K123&gt;0,'JSM (366 Tage)'!K123," ")</f>
        <v xml:space="preserve"> </v>
      </c>
      <c r="E85" s="140" t="str">
        <f>IF('JSM (366 Tage)'!M123&gt;0,'JSM (366 Tage)'!M123," ")</f>
        <v xml:space="preserve"> </v>
      </c>
      <c r="F85" s="222" t="str">
        <f>IF('JSM (366 Tage)'!$H$14&gt;0,'JSM (366 Tage)'!$H$14*86.4," ")</f>
        <v xml:space="preserve"> </v>
      </c>
    </row>
    <row r="86" spans="1:6">
      <c r="A86" s="223" t="s">
        <v>556</v>
      </c>
      <c r="B86" s="220" t="str">
        <f>IF('JSM (366 Tage)'!H124&gt;0,'JSM (366 Tage)'!H124," ")</f>
        <v xml:space="preserve"> </v>
      </c>
      <c r="C86" s="221" t="str">
        <f>IF('JSM (366 Tage)'!J124&gt;0,'JSM (366 Tage)'!J124," ")</f>
        <v xml:space="preserve"> </v>
      </c>
      <c r="D86" s="137" t="str">
        <f>IF('JSM (366 Tage)'!K124&gt;0,'JSM (366 Tage)'!K124," ")</f>
        <v xml:space="preserve"> </v>
      </c>
      <c r="E86" s="140" t="str">
        <f>IF('JSM (366 Tage)'!M124&gt;0,'JSM (366 Tage)'!M124," ")</f>
        <v xml:space="preserve"> </v>
      </c>
      <c r="F86" s="222" t="str">
        <f>IF('JSM (366 Tage)'!$H$14&gt;0,'JSM (366 Tage)'!$H$14*86.4," ")</f>
        <v xml:space="preserve"> </v>
      </c>
    </row>
    <row r="87" spans="1:6">
      <c r="A87" s="223" t="s">
        <v>557</v>
      </c>
      <c r="B87" s="220" t="str">
        <f>IF('JSM (366 Tage)'!H125&gt;0,'JSM (366 Tage)'!H125," ")</f>
        <v xml:space="preserve"> </v>
      </c>
      <c r="C87" s="221" t="str">
        <f>IF('JSM (366 Tage)'!J125&gt;0,'JSM (366 Tage)'!J125," ")</f>
        <v xml:space="preserve"> </v>
      </c>
      <c r="D87" s="137" t="str">
        <f>IF('JSM (366 Tage)'!K125&gt;0,'JSM (366 Tage)'!K125," ")</f>
        <v xml:space="preserve"> </v>
      </c>
      <c r="E87" s="140" t="str">
        <f>IF('JSM (366 Tage)'!M125&gt;0,'JSM (366 Tage)'!M125," ")</f>
        <v xml:space="preserve"> </v>
      </c>
      <c r="F87" s="222" t="str">
        <f>IF('JSM (366 Tage)'!$H$14&gt;0,'JSM (366 Tage)'!$H$14*86.4," ")</f>
        <v xml:space="preserve"> </v>
      </c>
    </row>
    <row r="88" spans="1:6">
      <c r="A88" s="223" t="s">
        <v>558</v>
      </c>
      <c r="B88" s="220" t="str">
        <f>IF('JSM (366 Tage)'!H126&gt;0,'JSM (366 Tage)'!H126," ")</f>
        <v xml:space="preserve"> </v>
      </c>
      <c r="C88" s="221" t="str">
        <f>IF('JSM (366 Tage)'!J126&gt;0,'JSM (366 Tage)'!J126," ")</f>
        <v xml:space="preserve"> </v>
      </c>
      <c r="D88" s="137" t="str">
        <f>IF('JSM (366 Tage)'!K126&gt;0,'JSM (366 Tage)'!K126," ")</f>
        <v xml:space="preserve"> </v>
      </c>
      <c r="E88" s="140" t="str">
        <f>IF('JSM (366 Tage)'!M126&gt;0,'JSM (366 Tage)'!M126," ")</f>
        <v xml:space="preserve"> </v>
      </c>
      <c r="F88" s="222" t="str">
        <f>IF('JSM (366 Tage)'!$H$14&gt;0,'JSM (366 Tage)'!$H$14*86.4," ")</f>
        <v xml:space="preserve"> </v>
      </c>
    </row>
    <row r="89" spans="1:6">
      <c r="A89" s="223" t="s">
        <v>559</v>
      </c>
      <c r="B89" s="220" t="str">
        <f>IF('JSM (366 Tage)'!H127&gt;0,'JSM (366 Tage)'!H127," ")</f>
        <v xml:space="preserve"> </v>
      </c>
      <c r="C89" s="221" t="str">
        <f>IF('JSM (366 Tage)'!J127&gt;0,'JSM (366 Tage)'!J127," ")</f>
        <v xml:space="preserve"> </v>
      </c>
      <c r="D89" s="137" t="str">
        <f>IF('JSM (366 Tage)'!K127&gt;0,'JSM (366 Tage)'!K127," ")</f>
        <v xml:space="preserve"> </v>
      </c>
      <c r="E89" s="140" t="str">
        <f>IF('JSM (366 Tage)'!M127&gt;0,'JSM (366 Tage)'!M127," ")</f>
        <v xml:space="preserve"> </v>
      </c>
      <c r="F89" s="222" t="str">
        <f>IF('JSM (366 Tage)'!$H$14&gt;0,'JSM (366 Tage)'!$H$14*86.4," ")</f>
        <v xml:space="preserve"> </v>
      </c>
    </row>
    <row r="90" spans="1:6">
      <c r="A90" s="223" t="s">
        <v>560</v>
      </c>
      <c r="B90" s="220" t="str">
        <f>IF('JSM (366 Tage)'!H128&gt;0,'JSM (366 Tage)'!H128," ")</f>
        <v xml:space="preserve"> </v>
      </c>
      <c r="C90" s="221" t="str">
        <f>IF('JSM (366 Tage)'!J128&gt;0,'JSM (366 Tage)'!J128," ")</f>
        <v xml:space="preserve"> </v>
      </c>
      <c r="D90" s="137" t="str">
        <f>IF('JSM (366 Tage)'!K128&gt;0,'JSM (366 Tage)'!K128," ")</f>
        <v xml:space="preserve"> </v>
      </c>
      <c r="E90" s="140" t="str">
        <f>IF('JSM (366 Tage)'!M128&gt;0,'JSM (366 Tage)'!M128," ")</f>
        <v xml:space="preserve"> </v>
      </c>
      <c r="F90" s="222" t="str">
        <f>IF('JSM (366 Tage)'!$H$14&gt;0,'JSM (366 Tage)'!$H$14*86.4," ")</f>
        <v xml:space="preserve"> </v>
      </c>
    </row>
    <row r="91" spans="1:6">
      <c r="A91" s="223" t="s">
        <v>561</v>
      </c>
      <c r="B91" s="220" t="str">
        <f>IF('JSM (366 Tage)'!H129&gt;0,'JSM (366 Tage)'!H129," ")</f>
        <v xml:space="preserve"> </v>
      </c>
      <c r="C91" s="221" t="str">
        <f>IF('JSM (366 Tage)'!J129&gt;0,'JSM (366 Tage)'!J129," ")</f>
        <v xml:space="preserve"> </v>
      </c>
      <c r="D91" s="137" t="str">
        <f>IF('JSM (366 Tage)'!K129&gt;0,'JSM (366 Tage)'!K129," ")</f>
        <v xml:space="preserve"> </v>
      </c>
      <c r="E91" s="140" t="str">
        <f>IF('JSM (366 Tage)'!M129&gt;0,'JSM (366 Tage)'!M129," ")</f>
        <v xml:space="preserve"> </v>
      </c>
      <c r="F91" s="222" t="str">
        <f>IF('JSM (366 Tage)'!$H$14&gt;0,'JSM (366 Tage)'!$H$14*86.4," ")</f>
        <v xml:space="preserve"> </v>
      </c>
    </row>
    <row r="92" spans="1:6">
      <c r="A92" s="223" t="s">
        <v>562</v>
      </c>
      <c r="B92" s="220" t="str">
        <f>IF('JSM (366 Tage)'!H130&gt;0,'JSM (366 Tage)'!H130," ")</f>
        <v xml:space="preserve"> </v>
      </c>
      <c r="C92" s="221" t="str">
        <f>IF('JSM (366 Tage)'!J130&gt;0,'JSM (366 Tage)'!J130," ")</f>
        <v xml:space="preserve"> </v>
      </c>
      <c r="D92" s="137" t="str">
        <f>IF('JSM (366 Tage)'!K130&gt;0,'JSM (366 Tage)'!K130," ")</f>
        <v xml:space="preserve"> </v>
      </c>
      <c r="E92" s="140" t="str">
        <f>IF('JSM (366 Tage)'!M130&gt;0,'JSM (366 Tage)'!M130," ")</f>
        <v xml:space="preserve"> </v>
      </c>
      <c r="F92" s="222" t="str">
        <f>IF('JSM (366 Tage)'!$H$14&gt;0,'JSM (366 Tage)'!$H$14*86.4," ")</f>
        <v xml:space="preserve"> </v>
      </c>
    </row>
    <row r="93" spans="1:6">
      <c r="A93" s="223" t="s">
        <v>563</v>
      </c>
      <c r="B93" s="220" t="str">
        <f>IF('JSM (366 Tage)'!H131&gt;0,'JSM (366 Tage)'!H131," ")</f>
        <v xml:space="preserve"> </v>
      </c>
      <c r="C93" s="221" t="str">
        <f>IF('JSM (366 Tage)'!J131&gt;0,'JSM (366 Tage)'!J131," ")</f>
        <v xml:space="preserve"> </v>
      </c>
      <c r="D93" s="137" t="str">
        <f>IF('JSM (366 Tage)'!K131&gt;0,'JSM (366 Tage)'!K131," ")</f>
        <v xml:space="preserve"> </v>
      </c>
      <c r="E93" s="140" t="str">
        <f>IF('JSM (366 Tage)'!M131&gt;0,'JSM (366 Tage)'!M131," ")</f>
        <v xml:space="preserve"> </v>
      </c>
      <c r="F93" s="222" t="str">
        <f>IF('JSM (366 Tage)'!$H$14&gt;0,'JSM (366 Tage)'!$H$14*86.4," ")</f>
        <v xml:space="preserve"> </v>
      </c>
    </row>
    <row r="94" spans="1:6">
      <c r="A94" s="223" t="s">
        <v>564</v>
      </c>
      <c r="B94" s="220" t="str">
        <f>IF('JSM (366 Tage)'!H132&gt;0,'JSM (366 Tage)'!H132," ")</f>
        <v xml:space="preserve"> </v>
      </c>
      <c r="C94" s="221" t="str">
        <f>IF('JSM (366 Tage)'!J132&gt;0,'JSM (366 Tage)'!J132," ")</f>
        <v xml:space="preserve"> </v>
      </c>
      <c r="D94" s="137" t="str">
        <f>IF('JSM (366 Tage)'!K132&gt;0,'JSM (366 Tage)'!K132," ")</f>
        <v xml:space="preserve"> </v>
      </c>
      <c r="E94" s="140" t="str">
        <f>IF('JSM (366 Tage)'!M132&gt;0,'JSM (366 Tage)'!M132," ")</f>
        <v xml:space="preserve"> </v>
      </c>
      <c r="F94" s="222" t="str">
        <f>IF('JSM (366 Tage)'!$H$14&gt;0,'JSM (366 Tage)'!$H$14*86.4," ")</f>
        <v xml:space="preserve"> </v>
      </c>
    </row>
    <row r="95" spans="1:6">
      <c r="A95" s="223" t="s">
        <v>565</v>
      </c>
      <c r="B95" s="220" t="str">
        <f>IF('JSM (366 Tage)'!H133&gt;0,'JSM (366 Tage)'!H133," ")</f>
        <v xml:space="preserve"> </v>
      </c>
      <c r="C95" s="221" t="str">
        <f>IF('JSM (366 Tage)'!J133&gt;0,'JSM (366 Tage)'!J133," ")</f>
        <v xml:space="preserve"> </v>
      </c>
      <c r="D95" s="137" t="str">
        <f>IF('JSM (366 Tage)'!K133&gt;0,'JSM (366 Tage)'!K133," ")</f>
        <v xml:space="preserve"> </v>
      </c>
      <c r="E95" s="140" t="str">
        <f>IF('JSM (366 Tage)'!M133&gt;0,'JSM (366 Tage)'!M133," ")</f>
        <v xml:space="preserve"> </v>
      </c>
      <c r="F95" s="222" t="str">
        <f>IF('JSM (366 Tage)'!$H$14&gt;0,'JSM (366 Tage)'!$H$14*86.4," ")</f>
        <v xml:space="preserve"> </v>
      </c>
    </row>
    <row r="96" spans="1:6">
      <c r="A96" s="223" t="s">
        <v>566</v>
      </c>
      <c r="B96" s="220" t="str">
        <f>IF('JSM (366 Tage)'!H134&gt;0,'JSM (366 Tage)'!H134," ")</f>
        <v xml:space="preserve"> </v>
      </c>
      <c r="C96" s="221" t="str">
        <f>IF('JSM (366 Tage)'!J134&gt;0,'JSM (366 Tage)'!J134," ")</f>
        <v xml:space="preserve"> </v>
      </c>
      <c r="D96" s="137" t="str">
        <f>IF('JSM (366 Tage)'!K134&gt;0,'JSM (366 Tage)'!K134," ")</f>
        <v xml:space="preserve"> </v>
      </c>
      <c r="E96" s="140" t="str">
        <f>IF('JSM (366 Tage)'!M134&gt;0,'JSM (366 Tage)'!M134," ")</f>
        <v xml:space="preserve"> </v>
      </c>
      <c r="F96" s="222" t="str">
        <f>IF('JSM (366 Tage)'!$H$14&gt;0,'JSM (366 Tage)'!$H$14*86.4," ")</f>
        <v xml:space="preserve"> </v>
      </c>
    </row>
    <row r="97" spans="1:6">
      <c r="A97" s="223" t="s">
        <v>567</v>
      </c>
      <c r="B97" s="220" t="str">
        <f>IF('JSM (366 Tage)'!H135&gt;0,'JSM (366 Tage)'!H135," ")</f>
        <v xml:space="preserve"> </v>
      </c>
      <c r="C97" s="221" t="str">
        <f>IF('JSM (366 Tage)'!J135&gt;0,'JSM (366 Tage)'!J135," ")</f>
        <v xml:space="preserve"> </v>
      </c>
      <c r="D97" s="137" t="str">
        <f>IF('JSM (366 Tage)'!K135&gt;0,'JSM (366 Tage)'!K135," ")</f>
        <v xml:space="preserve"> </v>
      </c>
      <c r="E97" s="140" t="str">
        <f>IF('JSM (366 Tage)'!M135&gt;0,'JSM (366 Tage)'!M135," ")</f>
        <v xml:space="preserve"> </v>
      </c>
      <c r="F97" s="222" t="str">
        <f>IF('JSM (366 Tage)'!$H$14&gt;0,'JSM (366 Tage)'!$H$14*86.4," ")</f>
        <v xml:space="preserve"> </v>
      </c>
    </row>
    <row r="98" spans="1:6">
      <c r="A98" s="223" t="s">
        <v>568</v>
      </c>
      <c r="B98" s="220" t="str">
        <f>IF('JSM (366 Tage)'!H136&gt;0,'JSM (366 Tage)'!H136," ")</f>
        <v xml:space="preserve"> </v>
      </c>
      <c r="C98" s="221" t="str">
        <f>IF('JSM (366 Tage)'!J136&gt;0,'JSM (366 Tage)'!J136," ")</f>
        <v xml:space="preserve"> </v>
      </c>
      <c r="D98" s="137" t="str">
        <f>IF('JSM (366 Tage)'!K136&gt;0,'JSM (366 Tage)'!K136," ")</f>
        <v xml:space="preserve"> </v>
      </c>
      <c r="E98" s="140" t="str">
        <f>IF('JSM (366 Tage)'!M136&gt;0,'JSM (366 Tage)'!M136," ")</f>
        <v xml:space="preserve"> </v>
      </c>
      <c r="F98" s="222" t="str">
        <f>IF('JSM (366 Tage)'!$H$14&gt;0,'JSM (366 Tage)'!$H$14*86.4," ")</f>
        <v xml:space="preserve"> </v>
      </c>
    </row>
    <row r="99" spans="1:6">
      <c r="A99" s="223" t="s">
        <v>569</v>
      </c>
      <c r="B99" s="220" t="str">
        <f>IF('JSM (366 Tage)'!H137&gt;0,'JSM (366 Tage)'!H137," ")</f>
        <v xml:space="preserve"> </v>
      </c>
      <c r="C99" s="221" t="str">
        <f>IF('JSM (366 Tage)'!J137&gt;0,'JSM (366 Tage)'!J137," ")</f>
        <v xml:space="preserve"> </v>
      </c>
      <c r="D99" s="137" t="str">
        <f>IF('JSM (366 Tage)'!K137&gt;0,'JSM (366 Tage)'!K137," ")</f>
        <v xml:space="preserve"> </v>
      </c>
      <c r="E99" s="140" t="str">
        <f>IF('JSM (366 Tage)'!M137&gt;0,'JSM (366 Tage)'!M137," ")</f>
        <v xml:space="preserve"> </v>
      </c>
      <c r="F99" s="222" t="str">
        <f>IF('JSM (366 Tage)'!$H$14&gt;0,'JSM (366 Tage)'!$H$14*86.4," ")</f>
        <v xml:space="preserve"> </v>
      </c>
    </row>
    <row r="100" spans="1:6">
      <c r="A100" s="223" t="s">
        <v>570</v>
      </c>
      <c r="B100" s="220" t="str">
        <f>IF('JSM (366 Tage)'!H138&gt;0,'JSM (366 Tage)'!H138," ")</f>
        <v xml:space="preserve"> </v>
      </c>
      <c r="C100" s="221" t="str">
        <f>IF('JSM (366 Tage)'!J138&gt;0,'JSM (366 Tage)'!J138," ")</f>
        <v xml:space="preserve"> </v>
      </c>
      <c r="D100" s="137" t="str">
        <f>IF('JSM (366 Tage)'!K138&gt;0,'JSM (366 Tage)'!K138," ")</f>
        <v xml:space="preserve"> </v>
      </c>
      <c r="E100" s="140" t="str">
        <f>IF('JSM (366 Tage)'!M138&gt;0,'JSM (366 Tage)'!M138," ")</f>
        <v xml:space="preserve"> </v>
      </c>
      <c r="F100" s="222" t="str">
        <f>IF('JSM (366 Tage)'!$H$14&gt;0,'JSM (366 Tage)'!$H$14*86.4," ")</f>
        <v xml:space="preserve"> </v>
      </c>
    </row>
    <row r="101" spans="1:6">
      <c r="A101" s="223" t="s">
        <v>571</v>
      </c>
      <c r="B101" s="220" t="str">
        <f>IF('JSM (366 Tage)'!H139&gt;0,'JSM (366 Tage)'!H139," ")</f>
        <v xml:space="preserve"> </v>
      </c>
      <c r="C101" s="221" t="str">
        <f>IF('JSM (366 Tage)'!J139&gt;0,'JSM (366 Tage)'!J139," ")</f>
        <v xml:space="preserve"> </v>
      </c>
      <c r="D101" s="137" t="str">
        <f>IF('JSM (366 Tage)'!K139&gt;0,'JSM (366 Tage)'!K139," ")</f>
        <v xml:space="preserve"> </v>
      </c>
      <c r="E101" s="140" t="str">
        <f>IF('JSM (366 Tage)'!M139&gt;0,'JSM (366 Tage)'!M139," ")</f>
        <v xml:space="preserve"> </v>
      </c>
      <c r="F101" s="222" t="str">
        <f>IF('JSM (366 Tage)'!$H$14&gt;0,'JSM (366 Tage)'!$H$14*86.4," ")</f>
        <v xml:space="preserve"> </v>
      </c>
    </row>
    <row r="102" spans="1:6">
      <c r="A102" s="223" t="s">
        <v>572</v>
      </c>
      <c r="B102" s="220" t="str">
        <f>IF('JSM (366 Tage)'!H140&gt;0,'JSM (366 Tage)'!H140," ")</f>
        <v xml:space="preserve"> </v>
      </c>
      <c r="C102" s="221" t="str">
        <f>IF('JSM (366 Tage)'!J140&gt;0,'JSM (366 Tage)'!J140," ")</f>
        <v xml:space="preserve"> </v>
      </c>
      <c r="D102" s="137" t="str">
        <f>IF('JSM (366 Tage)'!K140&gt;0,'JSM (366 Tage)'!K140," ")</f>
        <v xml:space="preserve"> </v>
      </c>
      <c r="E102" s="140" t="str">
        <f>IF('JSM (366 Tage)'!M140&gt;0,'JSM (366 Tage)'!M140," ")</f>
        <v xml:space="preserve"> </v>
      </c>
      <c r="F102" s="222" t="str">
        <f>IF('JSM (366 Tage)'!$H$14&gt;0,'JSM (366 Tage)'!$H$14*86.4," ")</f>
        <v xml:space="preserve"> </v>
      </c>
    </row>
    <row r="103" spans="1:6">
      <c r="A103" s="223" t="s">
        <v>573</v>
      </c>
      <c r="B103" s="220" t="str">
        <f>IF('JSM (366 Tage)'!H141&gt;0,'JSM (366 Tage)'!H141," ")</f>
        <v xml:space="preserve"> </v>
      </c>
      <c r="C103" s="221" t="str">
        <f>IF('JSM (366 Tage)'!J141&gt;0,'JSM (366 Tage)'!J141," ")</f>
        <v xml:space="preserve"> </v>
      </c>
      <c r="D103" s="137" t="str">
        <f>IF('JSM (366 Tage)'!K141&gt;0,'JSM (366 Tage)'!K141," ")</f>
        <v xml:space="preserve"> </v>
      </c>
      <c r="E103" s="140" t="str">
        <f>IF('JSM (366 Tage)'!M141&gt;0,'JSM (366 Tage)'!M141," ")</f>
        <v xml:space="preserve"> </v>
      </c>
      <c r="F103" s="222" t="str">
        <f>IF('JSM (366 Tage)'!$H$14&gt;0,'JSM (366 Tage)'!$H$14*86.4," ")</f>
        <v xml:space="preserve"> </v>
      </c>
    </row>
    <row r="104" spans="1:6">
      <c r="A104" s="223" t="s">
        <v>574</v>
      </c>
      <c r="B104" s="220" t="str">
        <f>IF('JSM (366 Tage)'!H142&gt;0,'JSM (366 Tage)'!H142," ")</f>
        <v xml:space="preserve"> </v>
      </c>
      <c r="C104" s="221" t="str">
        <f>IF('JSM (366 Tage)'!J142&gt;0,'JSM (366 Tage)'!J142," ")</f>
        <v xml:space="preserve"> </v>
      </c>
      <c r="D104" s="137" t="str">
        <f>IF('JSM (366 Tage)'!K142&gt;0,'JSM (366 Tage)'!K142," ")</f>
        <v xml:space="preserve"> </v>
      </c>
      <c r="E104" s="140" t="str">
        <f>IF('JSM (366 Tage)'!M142&gt;0,'JSM (366 Tage)'!M142," ")</f>
        <v xml:space="preserve"> </v>
      </c>
      <c r="F104" s="222" t="str">
        <f>IF('JSM (366 Tage)'!$H$14&gt;0,'JSM (366 Tage)'!$H$14*86.4," ")</f>
        <v xml:space="preserve"> </v>
      </c>
    </row>
    <row r="105" spans="1:6">
      <c r="A105" s="223" t="s">
        <v>575</v>
      </c>
      <c r="B105" s="220" t="str">
        <f>IF('JSM (366 Tage)'!H143&gt;0,'JSM (366 Tage)'!H143," ")</f>
        <v xml:space="preserve"> </v>
      </c>
      <c r="C105" s="221" t="str">
        <f>IF('JSM (366 Tage)'!J143&gt;0,'JSM (366 Tage)'!J143," ")</f>
        <v xml:space="preserve"> </v>
      </c>
      <c r="D105" s="137" t="str">
        <f>IF('JSM (366 Tage)'!K143&gt;0,'JSM (366 Tage)'!K143," ")</f>
        <v xml:space="preserve"> </v>
      </c>
      <c r="E105" s="140" t="str">
        <f>IF('JSM (366 Tage)'!M143&gt;0,'JSM (366 Tage)'!M143," ")</f>
        <v xml:space="preserve"> </v>
      </c>
      <c r="F105" s="222" t="str">
        <f>IF('JSM (366 Tage)'!$H$14&gt;0,'JSM (366 Tage)'!$H$14*86.4," ")</f>
        <v xml:space="preserve"> </v>
      </c>
    </row>
    <row r="106" spans="1:6">
      <c r="A106" s="223" t="s">
        <v>576</v>
      </c>
      <c r="B106" s="220" t="str">
        <f>IF('JSM (366 Tage)'!H144&gt;0,'JSM (366 Tage)'!H144," ")</f>
        <v xml:space="preserve"> </v>
      </c>
      <c r="C106" s="221" t="str">
        <f>IF('JSM (366 Tage)'!J144&gt;0,'JSM (366 Tage)'!J144," ")</f>
        <v xml:space="preserve"> </v>
      </c>
      <c r="D106" s="137" t="str">
        <f>IF('JSM (366 Tage)'!K144&gt;0,'JSM (366 Tage)'!K144," ")</f>
        <v xml:space="preserve"> </v>
      </c>
      <c r="E106" s="140" t="str">
        <f>IF('JSM (366 Tage)'!M144&gt;0,'JSM (366 Tage)'!M144," ")</f>
        <v xml:space="preserve"> </v>
      </c>
      <c r="F106" s="222" t="str">
        <f>IF('JSM (366 Tage)'!$H$14&gt;0,'JSM (366 Tage)'!$H$14*86.4," ")</f>
        <v xml:space="preserve"> </v>
      </c>
    </row>
    <row r="107" spans="1:6">
      <c r="A107" s="223" t="s">
        <v>577</v>
      </c>
      <c r="B107" s="220" t="str">
        <f>IF('JSM (366 Tage)'!H145&gt;0,'JSM (366 Tage)'!H145," ")</f>
        <v xml:space="preserve"> </v>
      </c>
      <c r="C107" s="221" t="str">
        <f>IF('JSM (366 Tage)'!J145&gt;0,'JSM (366 Tage)'!J145," ")</f>
        <v xml:space="preserve"> </v>
      </c>
      <c r="D107" s="137" t="str">
        <f>IF('JSM (366 Tage)'!K145&gt;0,'JSM (366 Tage)'!K145," ")</f>
        <v xml:space="preserve"> </v>
      </c>
      <c r="E107" s="140" t="str">
        <f>IF('JSM (366 Tage)'!M145&gt;0,'JSM (366 Tage)'!M145," ")</f>
        <v xml:space="preserve"> </v>
      </c>
      <c r="F107" s="222" t="str">
        <f>IF('JSM (366 Tage)'!$H$14&gt;0,'JSM (366 Tage)'!$H$14*86.4," ")</f>
        <v xml:space="preserve"> </v>
      </c>
    </row>
    <row r="108" spans="1:6">
      <c r="A108" s="223" t="s">
        <v>578</v>
      </c>
      <c r="B108" s="220" t="str">
        <f>IF('JSM (366 Tage)'!H146&gt;0,'JSM (366 Tage)'!H146," ")</f>
        <v xml:space="preserve"> </v>
      </c>
      <c r="C108" s="221" t="str">
        <f>IF('JSM (366 Tage)'!J146&gt;0,'JSM (366 Tage)'!J146," ")</f>
        <v xml:space="preserve"> </v>
      </c>
      <c r="D108" s="137" t="str">
        <f>IF('JSM (366 Tage)'!K146&gt;0,'JSM (366 Tage)'!K146," ")</f>
        <v xml:space="preserve"> </v>
      </c>
      <c r="E108" s="140" t="str">
        <f>IF('JSM (366 Tage)'!M146&gt;0,'JSM (366 Tage)'!M146," ")</f>
        <v xml:space="preserve"> </v>
      </c>
      <c r="F108" s="222" t="str">
        <f>IF('JSM (366 Tage)'!$H$14&gt;0,'JSM (366 Tage)'!$H$14*86.4," ")</f>
        <v xml:space="preserve"> </v>
      </c>
    </row>
    <row r="109" spans="1:6">
      <c r="A109" s="223" t="s">
        <v>579</v>
      </c>
      <c r="B109" s="220" t="str">
        <f>IF('JSM (366 Tage)'!H147&gt;0,'JSM (366 Tage)'!H147," ")</f>
        <v xml:space="preserve"> </v>
      </c>
      <c r="C109" s="221" t="str">
        <f>IF('JSM (366 Tage)'!J147&gt;0,'JSM (366 Tage)'!J147," ")</f>
        <v xml:space="preserve"> </v>
      </c>
      <c r="D109" s="137" t="str">
        <f>IF('JSM (366 Tage)'!K147&gt;0,'JSM (366 Tage)'!K147," ")</f>
        <v xml:space="preserve"> </v>
      </c>
      <c r="E109" s="140" t="str">
        <f>IF('JSM (366 Tage)'!M147&gt;0,'JSM (366 Tage)'!M147," ")</f>
        <v xml:space="preserve"> </v>
      </c>
      <c r="F109" s="222" t="str">
        <f>IF('JSM (366 Tage)'!$H$14&gt;0,'JSM (366 Tage)'!$H$14*86.4," ")</f>
        <v xml:space="preserve"> </v>
      </c>
    </row>
    <row r="110" spans="1:6">
      <c r="A110" s="223" t="s">
        <v>580</v>
      </c>
      <c r="B110" s="220" t="str">
        <f>IF('JSM (366 Tage)'!H148&gt;0,'JSM (366 Tage)'!H148," ")</f>
        <v xml:space="preserve"> </v>
      </c>
      <c r="C110" s="221" t="str">
        <f>IF('JSM (366 Tage)'!J148&gt;0,'JSM (366 Tage)'!J148," ")</f>
        <v xml:space="preserve"> </v>
      </c>
      <c r="D110" s="137" t="str">
        <f>IF('JSM (366 Tage)'!K148&gt;0,'JSM (366 Tage)'!K148," ")</f>
        <v xml:space="preserve"> </v>
      </c>
      <c r="E110" s="140" t="str">
        <f>IF('JSM (366 Tage)'!M148&gt;0,'JSM (366 Tage)'!M148," ")</f>
        <v xml:space="preserve"> </v>
      </c>
      <c r="F110" s="222" t="str">
        <f>IF('JSM (366 Tage)'!$H$14&gt;0,'JSM (366 Tage)'!$H$14*86.4," ")</f>
        <v xml:space="preserve"> </v>
      </c>
    </row>
    <row r="111" spans="1:6">
      <c r="A111" s="223" t="s">
        <v>581</v>
      </c>
      <c r="B111" s="220" t="str">
        <f>IF('JSM (366 Tage)'!H149&gt;0,'JSM (366 Tage)'!H149," ")</f>
        <v xml:space="preserve"> </v>
      </c>
      <c r="C111" s="221" t="str">
        <f>IF('JSM (366 Tage)'!J149&gt;0,'JSM (366 Tage)'!J149," ")</f>
        <v xml:space="preserve"> </v>
      </c>
      <c r="D111" s="137" t="str">
        <f>IF('JSM (366 Tage)'!K149&gt;0,'JSM (366 Tage)'!K149," ")</f>
        <v xml:space="preserve"> </v>
      </c>
      <c r="E111" s="140" t="str">
        <f>IF('JSM (366 Tage)'!M149&gt;0,'JSM (366 Tage)'!M149," ")</f>
        <v xml:space="preserve"> </v>
      </c>
      <c r="F111" s="222" t="str">
        <f>IF('JSM (366 Tage)'!$H$14&gt;0,'JSM (366 Tage)'!$H$14*86.4," ")</f>
        <v xml:space="preserve"> </v>
      </c>
    </row>
    <row r="112" spans="1:6">
      <c r="A112" s="223" t="s">
        <v>582</v>
      </c>
      <c r="B112" s="220" t="str">
        <f>IF('JSM (366 Tage)'!H150&gt;0,'JSM (366 Tage)'!H150," ")</f>
        <v xml:space="preserve"> </v>
      </c>
      <c r="C112" s="221" t="str">
        <f>IF('JSM (366 Tage)'!J150&gt;0,'JSM (366 Tage)'!J150," ")</f>
        <v xml:space="preserve"> </v>
      </c>
      <c r="D112" s="137" t="str">
        <f>IF('JSM (366 Tage)'!K150&gt;0,'JSM (366 Tage)'!K150," ")</f>
        <v xml:space="preserve"> </v>
      </c>
      <c r="E112" s="140" t="str">
        <f>IF('JSM (366 Tage)'!M150&gt;0,'JSM (366 Tage)'!M150," ")</f>
        <v xml:space="preserve"> </v>
      </c>
      <c r="F112" s="222" t="str">
        <f>IF('JSM (366 Tage)'!$H$14&gt;0,'JSM (366 Tage)'!$H$14*86.4," ")</f>
        <v xml:space="preserve"> </v>
      </c>
    </row>
    <row r="113" spans="1:6">
      <c r="A113" s="223" t="s">
        <v>583</v>
      </c>
      <c r="B113" s="220" t="str">
        <f>IF('JSM (366 Tage)'!H151&gt;0,'JSM (366 Tage)'!H151," ")</f>
        <v xml:space="preserve"> </v>
      </c>
      <c r="C113" s="221" t="str">
        <f>IF('JSM (366 Tage)'!J151&gt;0,'JSM (366 Tage)'!J151," ")</f>
        <v xml:space="preserve"> </v>
      </c>
      <c r="D113" s="137" t="str">
        <f>IF('JSM (366 Tage)'!K151&gt;0,'JSM (366 Tage)'!K151," ")</f>
        <v xml:space="preserve"> </v>
      </c>
      <c r="E113" s="140" t="str">
        <f>IF('JSM (366 Tage)'!M151&gt;0,'JSM (366 Tage)'!M151," ")</f>
        <v xml:space="preserve"> </v>
      </c>
      <c r="F113" s="222" t="str">
        <f>IF('JSM (366 Tage)'!$H$14&gt;0,'JSM (366 Tage)'!$H$14*86.4," ")</f>
        <v xml:space="preserve"> </v>
      </c>
    </row>
    <row r="114" spans="1:6">
      <c r="A114" s="223" t="s">
        <v>584</v>
      </c>
      <c r="B114" s="220" t="str">
        <f>IF('JSM (366 Tage)'!H152&gt;0,'JSM (366 Tage)'!H152," ")</f>
        <v xml:space="preserve"> </v>
      </c>
      <c r="C114" s="221" t="str">
        <f>IF('JSM (366 Tage)'!J152&gt;0,'JSM (366 Tage)'!J152," ")</f>
        <v xml:space="preserve"> </v>
      </c>
      <c r="D114" s="137" t="str">
        <f>IF('JSM (366 Tage)'!K152&gt;0,'JSM (366 Tage)'!K152," ")</f>
        <v xml:space="preserve"> </v>
      </c>
      <c r="E114" s="140" t="str">
        <f>IF('JSM (366 Tage)'!M152&gt;0,'JSM (366 Tage)'!M152," ")</f>
        <v xml:space="preserve"> </v>
      </c>
      <c r="F114" s="222" t="str">
        <f>IF('JSM (366 Tage)'!$H$14&gt;0,'JSM (366 Tage)'!$H$14*86.4," ")</f>
        <v xml:space="preserve"> </v>
      </c>
    </row>
    <row r="115" spans="1:6">
      <c r="A115" s="223" t="s">
        <v>585</v>
      </c>
      <c r="B115" s="220" t="str">
        <f>IF('JSM (366 Tage)'!H153&gt;0,'JSM (366 Tage)'!H153," ")</f>
        <v xml:space="preserve"> </v>
      </c>
      <c r="C115" s="221" t="str">
        <f>IF('JSM (366 Tage)'!J153&gt;0,'JSM (366 Tage)'!J153," ")</f>
        <v xml:space="preserve"> </v>
      </c>
      <c r="D115" s="137" t="str">
        <f>IF('JSM (366 Tage)'!K153&gt;0,'JSM (366 Tage)'!K153," ")</f>
        <v xml:space="preserve"> </v>
      </c>
      <c r="E115" s="140" t="str">
        <f>IF('JSM (366 Tage)'!M153&gt;0,'JSM (366 Tage)'!M153," ")</f>
        <v xml:space="preserve"> </v>
      </c>
      <c r="F115" s="222" t="str">
        <f>IF('JSM (366 Tage)'!$H$14&gt;0,'JSM (366 Tage)'!$H$14*86.4," ")</f>
        <v xml:space="preserve"> </v>
      </c>
    </row>
    <row r="116" spans="1:6">
      <c r="A116" s="223" t="s">
        <v>586</v>
      </c>
      <c r="B116" s="220" t="str">
        <f>IF('JSM (366 Tage)'!H154&gt;0,'JSM (366 Tage)'!H154," ")</f>
        <v xml:space="preserve"> </v>
      </c>
      <c r="C116" s="221" t="str">
        <f>IF('JSM (366 Tage)'!J154&gt;0,'JSM (366 Tage)'!J154," ")</f>
        <v xml:space="preserve"> </v>
      </c>
      <c r="D116" s="137" t="str">
        <f>IF('JSM (366 Tage)'!K154&gt;0,'JSM (366 Tage)'!K154," ")</f>
        <v xml:space="preserve"> </v>
      </c>
      <c r="E116" s="140" t="str">
        <f>IF('JSM (366 Tage)'!M154&gt;0,'JSM (366 Tage)'!M154," ")</f>
        <v xml:space="preserve"> </v>
      </c>
      <c r="F116" s="222" t="str">
        <f>IF('JSM (366 Tage)'!$H$14&gt;0,'JSM (366 Tage)'!$H$14*86.4," ")</f>
        <v xml:space="preserve"> </v>
      </c>
    </row>
    <row r="117" spans="1:6">
      <c r="A117" s="223" t="s">
        <v>587</v>
      </c>
      <c r="B117" s="220" t="str">
        <f>IF('JSM (366 Tage)'!H155&gt;0,'JSM (366 Tage)'!H155," ")</f>
        <v xml:space="preserve"> </v>
      </c>
      <c r="C117" s="221" t="str">
        <f>IF('JSM (366 Tage)'!J155&gt;0,'JSM (366 Tage)'!J155," ")</f>
        <v xml:space="preserve"> </v>
      </c>
      <c r="D117" s="137" t="str">
        <f>IF('JSM (366 Tage)'!K155&gt;0,'JSM (366 Tage)'!K155," ")</f>
        <v xml:space="preserve"> </v>
      </c>
      <c r="E117" s="140" t="str">
        <f>IF('JSM (366 Tage)'!M155&gt;0,'JSM (366 Tage)'!M155," ")</f>
        <v xml:space="preserve"> </v>
      </c>
      <c r="F117" s="222" t="str">
        <f>IF('JSM (366 Tage)'!$H$14&gt;0,'JSM (366 Tage)'!$H$14*86.4," ")</f>
        <v xml:space="preserve"> </v>
      </c>
    </row>
    <row r="118" spans="1:6">
      <c r="A118" s="223" t="s">
        <v>588</v>
      </c>
      <c r="B118" s="220" t="str">
        <f>IF('JSM (366 Tage)'!H156&gt;0,'JSM (366 Tage)'!H156," ")</f>
        <v xml:space="preserve"> </v>
      </c>
      <c r="C118" s="221" t="str">
        <f>IF('JSM (366 Tage)'!J156&gt;0,'JSM (366 Tage)'!J156," ")</f>
        <v xml:space="preserve"> </v>
      </c>
      <c r="D118" s="137" t="str">
        <f>IF('JSM (366 Tage)'!K156&gt;0,'JSM (366 Tage)'!K156," ")</f>
        <v xml:space="preserve"> </v>
      </c>
      <c r="E118" s="140" t="str">
        <f>IF('JSM (366 Tage)'!M156&gt;0,'JSM (366 Tage)'!M156," ")</f>
        <v xml:space="preserve"> </v>
      </c>
      <c r="F118" s="222" t="str">
        <f>IF('JSM (366 Tage)'!$H$14&gt;0,'JSM (366 Tage)'!$H$14*86.4," ")</f>
        <v xml:space="preserve"> </v>
      </c>
    </row>
    <row r="119" spans="1:6">
      <c r="A119" s="223" t="s">
        <v>589</v>
      </c>
      <c r="B119" s="220" t="str">
        <f>IF('JSM (366 Tage)'!H157&gt;0,'JSM (366 Tage)'!H157," ")</f>
        <v xml:space="preserve"> </v>
      </c>
      <c r="C119" s="221" t="str">
        <f>IF('JSM (366 Tage)'!J157&gt;0,'JSM (366 Tage)'!J157," ")</f>
        <v xml:space="preserve"> </v>
      </c>
      <c r="D119" s="137" t="str">
        <f>IF('JSM (366 Tage)'!K157&gt;0,'JSM (366 Tage)'!K157," ")</f>
        <v xml:space="preserve"> </v>
      </c>
      <c r="E119" s="140" t="str">
        <f>IF('JSM (366 Tage)'!M157&gt;0,'JSM (366 Tage)'!M157," ")</f>
        <v xml:space="preserve"> </v>
      </c>
      <c r="F119" s="222" t="str">
        <f>IF('JSM (366 Tage)'!$H$14&gt;0,'JSM (366 Tage)'!$H$14*86.4," ")</f>
        <v xml:space="preserve"> </v>
      </c>
    </row>
    <row r="120" spans="1:6">
      <c r="A120" s="223" t="s">
        <v>590</v>
      </c>
      <c r="B120" s="220" t="str">
        <f>IF('JSM (366 Tage)'!H158&gt;0,'JSM (366 Tage)'!H158," ")</f>
        <v xml:space="preserve"> </v>
      </c>
      <c r="C120" s="221" t="str">
        <f>IF('JSM (366 Tage)'!J158&gt;0,'JSM (366 Tage)'!J158," ")</f>
        <v xml:space="preserve"> </v>
      </c>
      <c r="D120" s="137" t="str">
        <f>IF('JSM (366 Tage)'!K158&gt;0,'JSM (366 Tage)'!K158," ")</f>
        <v xml:space="preserve"> </v>
      </c>
      <c r="E120" s="140" t="str">
        <f>IF('JSM (366 Tage)'!M158&gt;0,'JSM (366 Tage)'!M158," ")</f>
        <v xml:space="preserve"> </v>
      </c>
      <c r="F120" s="222" t="str">
        <f>IF('JSM (366 Tage)'!$H$14&gt;0,'JSM (366 Tage)'!$H$14*86.4," ")</f>
        <v xml:space="preserve"> </v>
      </c>
    </row>
    <row r="121" spans="1:6">
      <c r="A121" s="223" t="s">
        <v>591</v>
      </c>
      <c r="B121" s="220" t="str">
        <f>IF('JSM (366 Tage)'!H159&gt;0,'JSM (366 Tage)'!H159," ")</f>
        <v xml:space="preserve"> </v>
      </c>
      <c r="C121" s="221" t="str">
        <f>IF('JSM (366 Tage)'!J159&gt;0,'JSM (366 Tage)'!J159," ")</f>
        <v xml:space="preserve"> </v>
      </c>
      <c r="D121" s="137" t="str">
        <f>IF('JSM (366 Tage)'!K159&gt;0,'JSM (366 Tage)'!K159," ")</f>
        <v xml:space="preserve"> </v>
      </c>
      <c r="E121" s="140" t="str">
        <f>IF('JSM (366 Tage)'!M159&gt;0,'JSM (366 Tage)'!M159," ")</f>
        <v xml:space="preserve"> </v>
      </c>
      <c r="F121" s="222" t="str">
        <f>IF('JSM (366 Tage)'!$H$14&gt;0,'JSM (366 Tage)'!$H$14*86.4," ")</f>
        <v xml:space="preserve"> </v>
      </c>
    </row>
    <row r="122" spans="1:6">
      <c r="A122" s="223" t="s">
        <v>592</v>
      </c>
      <c r="B122" s="220" t="str">
        <f>IF('JSM (366 Tage)'!H160&gt;0,'JSM (366 Tage)'!H160," ")</f>
        <v xml:space="preserve"> </v>
      </c>
      <c r="C122" s="221" t="str">
        <f>IF('JSM (366 Tage)'!J160&gt;0,'JSM (366 Tage)'!J160," ")</f>
        <v xml:space="preserve"> </v>
      </c>
      <c r="D122" s="137" t="str">
        <f>IF('JSM (366 Tage)'!K160&gt;0,'JSM (366 Tage)'!K160," ")</f>
        <v xml:space="preserve"> </v>
      </c>
      <c r="E122" s="140" t="str">
        <f>IF('JSM (366 Tage)'!M160&gt;0,'JSM (366 Tage)'!M160," ")</f>
        <v xml:space="preserve"> </v>
      </c>
      <c r="F122" s="222" t="str">
        <f>IF('JSM (366 Tage)'!$H$14&gt;0,'JSM (366 Tage)'!$H$14*86.4," ")</f>
        <v xml:space="preserve"> </v>
      </c>
    </row>
    <row r="123" spans="1:6">
      <c r="A123" s="223" t="s">
        <v>593</v>
      </c>
      <c r="B123" s="220" t="str">
        <f>IF('JSM (366 Tage)'!H161&gt;0,'JSM (366 Tage)'!H161," ")</f>
        <v xml:space="preserve"> </v>
      </c>
      <c r="C123" s="221" t="str">
        <f>IF('JSM (366 Tage)'!J161&gt;0,'JSM (366 Tage)'!J161," ")</f>
        <v xml:space="preserve"> </v>
      </c>
      <c r="D123" s="137" t="str">
        <f>IF('JSM (366 Tage)'!K161&gt;0,'JSM (366 Tage)'!K161," ")</f>
        <v xml:space="preserve"> </v>
      </c>
      <c r="E123" s="140" t="str">
        <f>IF('JSM (366 Tage)'!M161&gt;0,'JSM (366 Tage)'!M161," ")</f>
        <v xml:space="preserve"> </v>
      </c>
      <c r="F123" s="222" t="str">
        <f>IF('JSM (366 Tage)'!$H$14&gt;0,'JSM (366 Tage)'!$H$14*86.4," ")</f>
        <v xml:space="preserve"> </v>
      </c>
    </row>
    <row r="124" spans="1:6">
      <c r="A124" s="223" t="s">
        <v>594</v>
      </c>
      <c r="B124" s="220" t="str">
        <f>IF('JSM (366 Tage)'!H162&gt;0,'JSM (366 Tage)'!H162," ")</f>
        <v xml:space="preserve"> </v>
      </c>
      <c r="C124" s="221" t="str">
        <f>IF('JSM (366 Tage)'!J162&gt;0,'JSM (366 Tage)'!J162," ")</f>
        <v xml:space="preserve"> </v>
      </c>
      <c r="D124" s="137" t="str">
        <f>IF('JSM (366 Tage)'!K162&gt;0,'JSM (366 Tage)'!K162," ")</f>
        <v xml:space="preserve"> </v>
      </c>
      <c r="E124" s="140" t="str">
        <f>IF('JSM (366 Tage)'!M162&gt;0,'JSM (366 Tage)'!M162," ")</f>
        <v xml:space="preserve"> </v>
      </c>
      <c r="F124" s="222" t="str">
        <f>IF('JSM (366 Tage)'!$H$14&gt;0,'JSM (366 Tage)'!$H$14*86.4," ")</f>
        <v xml:space="preserve"> </v>
      </c>
    </row>
    <row r="125" spans="1:6">
      <c r="A125" s="223" t="s">
        <v>595</v>
      </c>
      <c r="B125" s="220" t="str">
        <f>IF('JSM (366 Tage)'!H163&gt;0,'JSM (366 Tage)'!H163," ")</f>
        <v xml:space="preserve"> </v>
      </c>
      <c r="C125" s="221" t="str">
        <f>IF('JSM (366 Tage)'!J163&gt;0,'JSM (366 Tage)'!J163," ")</f>
        <v xml:space="preserve"> </v>
      </c>
      <c r="D125" s="137" t="str">
        <f>IF('JSM (366 Tage)'!K163&gt;0,'JSM (366 Tage)'!K163," ")</f>
        <v xml:space="preserve"> </v>
      </c>
      <c r="E125" s="140" t="str">
        <f>IF('JSM (366 Tage)'!M163&gt;0,'JSM (366 Tage)'!M163," ")</f>
        <v xml:space="preserve"> </v>
      </c>
      <c r="F125" s="222" t="str">
        <f>IF('JSM (366 Tage)'!$H$14&gt;0,'JSM (366 Tage)'!$H$14*86.4," ")</f>
        <v xml:space="preserve"> </v>
      </c>
    </row>
    <row r="126" spans="1:6">
      <c r="A126" s="223" t="s">
        <v>596</v>
      </c>
      <c r="B126" s="220" t="str">
        <f>IF('JSM (366 Tage)'!H164&gt;0,'JSM (366 Tage)'!H164," ")</f>
        <v xml:space="preserve"> </v>
      </c>
      <c r="C126" s="221" t="str">
        <f>IF('JSM (366 Tage)'!J164&gt;0,'JSM (366 Tage)'!J164," ")</f>
        <v xml:space="preserve"> </v>
      </c>
      <c r="D126" s="137" t="str">
        <f>IF('JSM (366 Tage)'!K164&gt;0,'JSM (366 Tage)'!K164," ")</f>
        <v xml:space="preserve"> </v>
      </c>
      <c r="E126" s="140" t="str">
        <f>IF('JSM (366 Tage)'!M164&gt;0,'JSM (366 Tage)'!M164," ")</f>
        <v xml:space="preserve"> </v>
      </c>
      <c r="F126" s="222" t="str">
        <f>IF('JSM (366 Tage)'!$H$14&gt;0,'JSM (366 Tage)'!$H$14*86.4," ")</f>
        <v xml:space="preserve"> </v>
      </c>
    </row>
    <row r="127" spans="1:6">
      <c r="A127" s="223" t="s">
        <v>597</v>
      </c>
      <c r="B127" s="220" t="str">
        <f>IF('JSM (366 Tage)'!H165&gt;0,'JSM (366 Tage)'!H165," ")</f>
        <v xml:space="preserve"> </v>
      </c>
      <c r="C127" s="221" t="str">
        <f>IF('JSM (366 Tage)'!J165&gt;0,'JSM (366 Tage)'!J165," ")</f>
        <v xml:space="preserve"> </v>
      </c>
      <c r="D127" s="137" t="str">
        <f>IF('JSM (366 Tage)'!K165&gt;0,'JSM (366 Tage)'!K165," ")</f>
        <v xml:space="preserve"> </v>
      </c>
      <c r="E127" s="140" t="str">
        <f>IF('JSM (366 Tage)'!M165&gt;0,'JSM (366 Tage)'!M165," ")</f>
        <v xml:space="preserve"> </v>
      </c>
      <c r="F127" s="222" t="str">
        <f>IF('JSM (366 Tage)'!$H$14&gt;0,'JSM (366 Tage)'!$H$14*86.4," ")</f>
        <v xml:space="preserve"> </v>
      </c>
    </row>
    <row r="128" spans="1:6">
      <c r="A128" s="223" t="s">
        <v>598</v>
      </c>
      <c r="B128" s="220" t="str">
        <f>IF('JSM (366 Tage)'!H166&gt;0,'JSM (366 Tage)'!H166," ")</f>
        <v xml:space="preserve"> </v>
      </c>
      <c r="C128" s="221" t="str">
        <f>IF('JSM (366 Tage)'!J166&gt;0,'JSM (366 Tage)'!J166," ")</f>
        <v xml:space="preserve"> </v>
      </c>
      <c r="D128" s="137" t="str">
        <f>IF('JSM (366 Tage)'!K166&gt;0,'JSM (366 Tage)'!K166," ")</f>
        <v xml:space="preserve"> </v>
      </c>
      <c r="E128" s="140" t="str">
        <f>IF('JSM (366 Tage)'!M166&gt;0,'JSM (366 Tage)'!M166," ")</f>
        <v xml:space="preserve"> </v>
      </c>
      <c r="F128" s="222" t="str">
        <f>IF('JSM (366 Tage)'!$H$14&gt;0,'JSM (366 Tage)'!$H$14*86.4," ")</f>
        <v xml:space="preserve"> </v>
      </c>
    </row>
    <row r="129" spans="1:6">
      <c r="A129" s="223" t="s">
        <v>599</v>
      </c>
      <c r="B129" s="220" t="str">
        <f>IF('JSM (366 Tage)'!H167&gt;0,'JSM (366 Tage)'!H167," ")</f>
        <v xml:space="preserve"> </v>
      </c>
      <c r="C129" s="221" t="str">
        <f>IF('JSM (366 Tage)'!J167&gt;0,'JSM (366 Tage)'!J167," ")</f>
        <v xml:space="preserve"> </v>
      </c>
      <c r="D129" s="137" t="str">
        <f>IF('JSM (366 Tage)'!K167&gt;0,'JSM (366 Tage)'!K167," ")</f>
        <v xml:space="preserve"> </v>
      </c>
      <c r="E129" s="140" t="str">
        <f>IF('JSM (366 Tage)'!M167&gt;0,'JSM (366 Tage)'!M167," ")</f>
        <v xml:space="preserve"> </v>
      </c>
      <c r="F129" s="222" t="str">
        <f>IF('JSM (366 Tage)'!$H$14&gt;0,'JSM (366 Tage)'!$H$14*86.4," ")</f>
        <v xml:space="preserve"> </v>
      </c>
    </row>
    <row r="130" spans="1:6">
      <c r="A130" s="223" t="s">
        <v>600</v>
      </c>
      <c r="B130" s="220" t="str">
        <f>IF('JSM (366 Tage)'!H168&gt;0,'JSM (366 Tage)'!H168," ")</f>
        <v xml:space="preserve"> </v>
      </c>
      <c r="C130" s="221" t="str">
        <f>IF('JSM (366 Tage)'!J168&gt;0,'JSM (366 Tage)'!J168," ")</f>
        <v xml:space="preserve"> </v>
      </c>
      <c r="D130" s="137" t="str">
        <f>IF('JSM (366 Tage)'!K168&gt;0,'JSM (366 Tage)'!K168," ")</f>
        <v xml:space="preserve"> </v>
      </c>
      <c r="E130" s="140" t="str">
        <f>IF('JSM (366 Tage)'!M168&gt;0,'JSM (366 Tage)'!M168," ")</f>
        <v xml:space="preserve"> </v>
      </c>
      <c r="F130" s="222" t="str">
        <f>IF('JSM (366 Tage)'!$H$14&gt;0,'JSM (366 Tage)'!$H$14*86.4," ")</f>
        <v xml:space="preserve"> </v>
      </c>
    </row>
    <row r="131" spans="1:6">
      <c r="A131" s="223" t="s">
        <v>601</v>
      </c>
      <c r="B131" s="220" t="str">
        <f>IF('JSM (366 Tage)'!H169&gt;0,'JSM (366 Tage)'!H169," ")</f>
        <v xml:space="preserve"> </v>
      </c>
      <c r="C131" s="221" t="str">
        <f>IF('JSM (366 Tage)'!J169&gt;0,'JSM (366 Tage)'!J169," ")</f>
        <v xml:space="preserve"> </v>
      </c>
      <c r="D131" s="137" t="str">
        <f>IF('JSM (366 Tage)'!K169&gt;0,'JSM (366 Tage)'!K169," ")</f>
        <v xml:space="preserve"> </v>
      </c>
      <c r="E131" s="140" t="str">
        <f>IF('JSM (366 Tage)'!M169&gt;0,'JSM (366 Tage)'!M169," ")</f>
        <v xml:space="preserve"> </v>
      </c>
      <c r="F131" s="222" t="str">
        <f>IF('JSM (366 Tage)'!$H$14&gt;0,'JSM (366 Tage)'!$H$14*86.4," ")</f>
        <v xml:space="preserve"> </v>
      </c>
    </row>
    <row r="132" spans="1:6">
      <c r="A132" s="223" t="s">
        <v>602</v>
      </c>
      <c r="B132" s="220" t="str">
        <f>IF('JSM (366 Tage)'!H170&gt;0,'JSM (366 Tage)'!H170," ")</f>
        <v xml:space="preserve"> </v>
      </c>
      <c r="C132" s="221" t="str">
        <f>IF('JSM (366 Tage)'!J170&gt;0,'JSM (366 Tage)'!J170," ")</f>
        <v xml:space="preserve"> </v>
      </c>
      <c r="D132" s="137" t="str">
        <f>IF('JSM (366 Tage)'!K170&gt;0,'JSM (366 Tage)'!K170," ")</f>
        <v xml:space="preserve"> </v>
      </c>
      <c r="E132" s="140" t="str">
        <f>IF('JSM (366 Tage)'!M170&gt;0,'JSM (366 Tage)'!M170," ")</f>
        <v xml:space="preserve"> </v>
      </c>
      <c r="F132" s="222" t="str">
        <f>IF('JSM (366 Tage)'!$H$14&gt;0,'JSM (366 Tage)'!$H$14*86.4," ")</f>
        <v xml:space="preserve"> </v>
      </c>
    </row>
    <row r="133" spans="1:6">
      <c r="A133" s="223" t="s">
        <v>603</v>
      </c>
      <c r="B133" s="220" t="str">
        <f>IF('JSM (366 Tage)'!H171&gt;0,'JSM (366 Tage)'!H171," ")</f>
        <v xml:space="preserve"> </v>
      </c>
      <c r="C133" s="221" t="str">
        <f>IF('JSM (366 Tage)'!J171&gt;0,'JSM (366 Tage)'!J171," ")</f>
        <v xml:space="preserve"> </v>
      </c>
      <c r="D133" s="137" t="str">
        <f>IF('JSM (366 Tage)'!K171&gt;0,'JSM (366 Tage)'!K171," ")</f>
        <v xml:space="preserve"> </v>
      </c>
      <c r="E133" s="140" t="str">
        <f>IF('JSM (366 Tage)'!M171&gt;0,'JSM (366 Tage)'!M171," ")</f>
        <v xml:space="preserve"> </v>
      </c>
      <c r="F133" s="222" t="str">
        <f>IF('JSM (366 Tage)'!$H$14&gt;0,'JSM (366 Tage)'!$H$14*86.4," ")</f>
        <v xml:space="preserve"> </v>
      </c>
    </row>
    <row r="134" spans="1:6">
      <c r="A134" s="223" t="s">
        <v>604</v>
      </c>
      <c r="B134" s="220" t="str">
        <f>IF('JSM (366 Tage)'!H172&gt;0,'JSM (366 Tage)'!H172," ")</f>
        <v xml:space="preserve"> </v>
      </c>
      <c r="C134" s="221" t="str">
        <f>IF('JSM (366 Tage)'!J172&gt;0,'JSM (366 Tage)'!J172," ")</f>
        <v xml:space="preserve"> </v>
      </c>
      <c r="D134" s="137" t="str">
        <f>IF('JSM (366 Tage)'!K172&gt;0,'JSM (366 Tage)'!K172," ")</f>
        <v xml:space="preserve"> </v>
      </c>
      <c r="E134" s="140" t="str">
        <f>IF('JSM (366 Tage)'!M172&gt;0,'JSM (366 Tage)'!M172," ")</f>
        <v xml:space="preserve"> </v>
      </c>
      <c r="F134" s="222" t="str">
        <f>IF('JSM (366 Tage)'!$H$14&gt;0,'JSM (366 Tage)'!$H$14*86.4," ")</f>
        <v xml:space="preserve"> </v>
      </c>
    </row>
    <row r="135" spans="1:6">
      <c r="A135" s="223" t="s">
        <v>605</v>
      </c>
      <c r="B135" s="220" t="str">
        <f>IF('JSM (366 Tage)'!H173&gt;0,'JSM (366 Tage)'!H173," ")</f>
        <v xml:space="preserve"> </v>
      </c>
      <c r="C135" s="221" t="str">
        <f>IF('JSM (366 Tage)'!J173&gt;0,'JSM (366 Tage)'!J173," ")</f>
        <v xml:space="preserve"> </v>
      </c>
      <c r="D135" s="137" t="str">
        <f>IF('JSM (366 Tage)'!K173&gt;0,'JSM (366 Tage)'!K173," ")</f>
        <v xml:space="preserve"> </v>
      </c>
      <c r="E135" s="140" t="str">
        <f>IF('JSM (366 Tage)'!M173&gt;0,'JSM (366 Tage)'!M173," ")</f>
        <v xml:space="preserve"> </v>
      </c>
      <c r="F135" s="222" t="str">
        <f>IF('JSM (366 Tage)'!$H$14&gt;0,'JSM (366 Tage)'!$H$14*86.4," ")</f>
        <v xml:space="preserve"> </v>
      </c>
    </row>
    <row r="136" spans="1:6">
      <c r="A136" s="223" t="s">
        <v>606</v>
      </c>
      <c r="B136" s="220" t="str">
        <f>IF('JSM (366 Tage)'!H174&gt;0,'JSM (366 Tage)'!H174," ")</f>
        <v xml:space="preserve"> </v>
      </c>
      <c r="C136" s="221" t="str">
        <f>IF('JSM (366 Tage)'!J174&gt;0,'JSM (366 Tage)'!J174," ")</f>
        <v xml:space="preserve"> </v>
      </c>
      <c r="D136" s="137" t="str">
        <f>IF('JSM (366 Tage)'!K174&gt;0,'JSM (366 Tage)'!K174," ")</f>
        <v xml:space="preserve"> </v>
      </c>
      <c r="E136" s="140" t="str">
        <f>IF('JSM (366 Tage)'!M174&gt;0,'JSM (366 Tage)'!M174," ")</f>
        <v xml:space="preserve"> </v>
      </c>
      <c r="F136" s="222" t="str">
        <f>IF('JSM (366 Tage)'!$H$14&gt;0,'JSM (366 Tage)'!$H$14*86.4," ")</f>
        <v xml:space="preserve"> </v>
      </c>
    </row>
    <row r="137" spans="1:6">
      <c r="A137" s="223" t="s">
        <v>607</v>
      </c>
      <c r="B137" s="220" t="str">
        <f>IF('JSM (366 Tage)'!H175&gt;0,'JSM (366 Tage)'!H175," ")</f>
        <v xml:space="preserve"> </v>
      </c>
      <c r="C137" s="221" t="str">
        <f>IF('JSM (366 Tage)'!J175&gt;0,'JSM (366 Tage)'!J175," ")</f>
        <v xml:space="preserve"> </v>
      </c>
      <c r="D137" s="137" t="str">
        <f>IF('JSM (366 Tage)'!K175&gt;0,'JSM (366 Tage)'!K175," ")</f>
        <v xml:space="preserve"> </v>
      </c>
      <c r="E137" s="140" t="str">
        <f>IF('JSM (366 Tage)'!M175&gt;0,'JSM (366 Tage)'!M175," ")</f>
        <v xml:space="preserve"> </v>
      </c>
      <c r="F137" s="222" t="str">
        <f>IF('JSM (366 Tage)'!$H$14&gt;0,'JSM (366 Tage)'!$H$14*86.4," ")</f>
        <v xml:space="preserve"> </v>
      </c>
    </row>
    <row r="138" spans="1:6">
      <c r="A138" s="223" t="s">
        <v>608</v>
      </c>
      <c r="B138" s="220" t="str">
        <f>IF('JSM (366 Tage)'!H176&gt;0,'JSM (366 Tage)'!H176," ")</f>
        <v xml:space="preserve"> </v>
      </c>
      <c r="C138" s="221" t="str">
        <f>IF('JSM (366 Tage)'!J176&gt;0,'JSM (366 Tage)'!J176," ")</f>
        <v xml:space="preserve"> </v>
      </c>
      <c r="D138" s="137" t="str">
        <f>IF('JSM (366 Tage)'!K176&gt;0,'JSM (366 Tage)'!K176," ")</f>
        <v xml:space="preserve"> </v>
      </c>
      <c r="E138" s="140" t="str">
        <f>IF('JSM (366 Tage)'!M176&gt;0,'JSM (366 Tage)'!M176," ")</f>
        <v xml:space="preserve"> </v>
      </c>
      <c r="F138" s="222" t="str">
        <f>IF('JSM (366 Tage)'!$H$14&gt;0,'JSM (366 Tage)'!$H$14*86.4," ")</f>
        <v xml:space="preserve"> </v>
      </c>
    </row>
    <row r="139" spans="1:6">
      <c r="A139" s="223" t="s">
        <v>609</v>
      </c>
      <c r="B139" s="220" t="str">
        <f>IF('JSM (366 Tage)'!H177&gt;0,'JSM (366 Tage)'!H177," ")</f>
        <v xml:space="preserve"> </v>
      </c>
      <c r="C139" s="221" t="str">
        <f>IF('JSM (366 Tage)'!J177&gt;0,'JSM (366 Tage)'!J177," ")</f>
        <v xml:space="preserve"> </v>
      </c>
      <c r="D139" s="137" t="str">
        <f>IF('JSM (366 Tage)'!K177&gt;0,'JSM (366 Tage)'!K177," ")</f>
        <v xml:space="preserve"> </v>
      </c>
      <c r="E139" s="140" t="str">
        <f>IF('JSM (366 Tage)'!M177&gt;0,'JSM (366 Tage)'!M177," ")</f>
        <v xml:space="preserve"> </v>
      </c>
      <c r="F139" s="222" t="str">
        <f>IF('JSM (366 Tage)'!$H$14&gt;0,'JSM (366 Tage)'!$H$14*86.4," ")</f>
        <v xml:space="preserve"> </v>
      </c>
    </row>
    <row r="140" spans="1:6">
      <c r="A140" s="223" t="s">
        <v>610</v>
      </c>
      <c r="B140" s="220" t="str">
        <f>IF('JSM (366 Tage)'!H178&gt;0,'JSM (366 Tage)'!H178," ")</f>
        <v xml:space="preserve"> </v>
      </c>
      <c r="C140" s="221" t="str">
        <f>IF('JSM (366 Tage)'!J178&gt;0,'JSM (366 Tage)'!J178," ")</f>
        <v xml:space="preserve"> </v>
      </c>
      <c r="D140" s="137" t="str">
        <f>IF('JSM (366 Tage)'!K178&gt;0,'JSM (366 Tage)'!K178," ")</f>
        <v xml:space="preserve"> </v>
      </c>
      <c r="E140" s="140" t="str">
        <f>IF('JSM (366 Tage)'!M178&gt;0,'JSM (366 Tage)'!M178," ")</f>
        <v xml:space="preserve"> </v>
      </c>
      <c r="F140" s="222" t="str">
        <f>IF('JSM (366 Tage)'!$H$14&gt;0,'JSM (366 Tage)'!$H$14*86.4," ")</f>
        <v xml:space="preserve"> </v>
      </c>
    </row>
    <row r="141" spans="1:6">
      <c r="A141" s="223" t="s">
        <v>611</v>
      </c>
      <c r="B141" s="220" t="str">
        <f>IF('JSM (366 Tage)'!H179&gt;0,'JSM (366 Tage)'!H179," ")</f>
        <v xml:space="preserve"> </v>
      </c>
      <c r="C141" s="221" t="str">
        <f>IF('JSM (366 Tage)'!J179&gt;0,'JSM (366 Tage)'!J179," ")</f>
        <v xml:space="preserve"> </v>
      </c>
      <c r="D141" s="137" t="str">
        <f>IF('JSM (366 Tage)'!K179&gt;0,'JSM (366 Tage)'!K179," ")</f>
        <v xml:space="preserve"> </v>
      </c>
      <c r="E141" s="140" t="str">
        <f>IF('JSM (366 Tage)'!M179&gt;0,'JSM (366 Tage)'!M179," ")</f>
        <v xml:space="preserve"> </v>
      </c>
      <c r="F141" s="222" t="str">
        <f>IF('JSM (366 Tage)'!$H$14&gt;0,'JSM (366 Tage)'!$H$14*86.4," ")</f>
        <v xml:space="preserve"> </v>
      </c>
    </row>
    <row r="142" spans="1:6">
      <c r="A142" s="223" t="s">
        <v>612</v>
      </c>
      <c r="B142" s="220" t="str">
        <f>IF('JSM (366 Tage)'!H180&gt;0,'JSM (366 Tage)'!H180," ")</f>
        <v xml:space="preserve"> </v>
      </c>
      <c r="C142" s="221" t="str">
        <f>IF('JSM (366 Tage)'!J180&gt;0,'JSM (366 Tage)'!J180," ")</f>
        <v xml:space="preserve"> </v>
      </c>
      <c r="D142" s="137" t="str">
        <f>IF('JSM (366 Tage)'!K180&gt;0,'JSM (366 Tage)'!K180," ")</f>
        <v xml:space="preserve"> </v>
      </c>
      <c r="E142" s="140" t="str">
        <f>IF('JSM (366 Tage)'!M180&gt;0,'JSM (366 Tage)'!M180," ")</f>
        <v xml:space="preserve"> </v>
      </c>
      <c r="F142" s="222" t="str">
        <f>IF('JSM (366 Tage)'!$H$14&gt;0,'JSM (366 Tage)'!$H$14*86.4," ")</f>
        <v xml:space="preserve"> </v>
      </c>
    </row>
    <row r="143" spans="1:6">
      <c r="A143" s="223" t="s">
        <v>613</v>
      </c>
      <c r="B143" s="220" t="str">
        <f>IF('JSM (366 Tage)'!H181&gt;0,'JSM (366 Tage)'!H181," ")</f>
        <v xml:space="preserve"> </v>
      </c>
      <c r="C143" s="221" t="str">
        <f>IF('JSM (366 Tage)'!J181&gt;0,'JSM (366 Tage)'!J181," ")</f>
        <v xml:space="preserve"> </v>
      </c>
      <c r="D143" s="137" t="str">
        <f>IF('JSM (366 Tage)'!K181&gt;0,'JSM (366 Tage)'!K181," ")</f>
        <v xml:space="preserve"> </v>
      </c>
      <c r="E143" s="140" t="str">
        <f>IF('JSM (366 Tage)'!M181&gt;0,'JSM (366 Tage)'!M181," ")</f>
        <v xml:space="preserve"> </v>
      </c>
      <c r="F143" s="222" t="str">
        <f>IF('JSM (366 Tage)'!$H$14&gt;0,'JSM (366 Tage)'!$H$14*86.4," ")</f>
        <v xml:space="preserve"> </v>
      </c>
    </row>
    <row r="144" spans="1:6">
      <c r="A144" s="223" t="s">
        <v>614</v>
      </c>
      <c r="B144" s="220" t="str">
        <f>IF('JSM (366 Tage)'!H182&gt;0,'JSM (366 Tage)'!H182," ")</f>
        <v xml:space="preserve"> </v>
      </c>
      <c r="C144" s="221" t="str">
        <f>IF('JSM (366 Tage)'!J182&gt;0,'JSM (366 Tage)'!J182," ")</f>
        <v xml:space="preserve"> </v>
      </c>
      <c r="D144" s="137" t="str">
        <f>IF('JSM (366 Tage)'!K182&gt;0,'JSM (366 Tage)'!K182," ")</f>
        <v xml:space="preserve"> </v>
      </c>
      <c r="E144" s="140" t="str">
        <f>IF('JSM (366 Tage)'!M182&gt;0,'JSM (366 Tage)'!M182," ")</f>
        <v xml:space="preserve"> </v>
      </c>
      <c r="F144" s="222" t="str">
        <f>IF('JSM (366 Tage)'!$H$14&gt;0,'JSM (366 Tage)'!$H$14*86.4," ")</f>
        <v xml:space="preserve"> </v>
      </c>
    </row>
    <row r="145" spans="1:6">
      <c r="A145" s="223" t="s">
        <v>615</v>
      </c>
      <c r="B145" s="220" t="str">
        <f>IF('JSM (366 Tage)'!H183&gt;0,'JSM (366 Tage)'!H183," ")</f>
        <v xml:space="preserve"> </v>
      </c>
      <c r="C145" s="221" t="str">
        <f>IF('JSM (366 Tage)'!J183&gt;0,'JSM (366 Tage)'!J183," ")</f>
        <v xml:space="preserve"> </v>
      </c>
      <c r="D145" s="137" t="str">
        <f>IF('JSM (366 Tage)'!K183&gt;0,'JSM (366 Tage)'!K183," ")</f>
        <v xml:space="preserve"> </v>
      </c>
      <c r="E145" s="140" t="str">
        <f>IF('JSM (366 Tage)'!M183&gt;0,'JSM (366 Tage)'!M183," ")</f>
        <v xml:space="preserve"> </v>
      </c>
      <c r="F145" s="222" t="str">
        <f>IF('JSM (366 Tage)'!$H$14&gt;0,'JSM (366 Tage)'!$H$14*86.4," ")</f>
        <v xml:space="preserve"> </v>
      </c>
    </row>
    <row r="146" spans="1:6">
      <c r="A146" s="223" t="s">
        <v>616</v>
      </c>
      <c r="B146" s="220" t="str">
        <f>IF('JSM (366 Tage)'!H184&gt;0,'JSM (366 Tage)'!H184," ")</f>
        <v xml:space="preserve"> </v>
      </c>
      <c r="C146" s="221" t="str">
        <f>IF('JSM (366 Tage)'!J184&gt;0,'JSM (366 Tage)'!J184," ")</f>
        <v xml:space="preserve"> </v>
      </c>
      <c r="D146" s="137" t="str">
        <f>IF('JSM (366 Tage)'!K184&gt;0,'JSM (366 Tage)'!K184," ")</f>
        <v xml:space="preserve"> </v>
      </c>
      <c r="E146" s="140" t="str">
        <f>IF('JSM (366 Tage)'!M184&gt;0,'JSM (366 Tage)'!M184," ")</f>
        <v xml:space="preserve"> </v>
      </c>
      <c r="F146" s="222" t="str">
        <f>IF('JSM (366 Tage)'!$H$14&gt;0,'JSM (366 Tage)'!$H$14*86.4," ")</f>
        <v xml:space="preserve"> </v>
      </c>
    </row>
    <row r="147" spans="1:6">
      <c r="A147" s="223" t="s">
        <v>617</v>
      </c>
      <c r="B147" s="220" t="str">
        <f>IF('JSM (366 Tage)'!H185&gt;0,'JSM (366 Tage)'!H185," ")</f>
        <v xml:space="preserve"> </v>
      </c>
      <c r="C147" s="221" t="str">
        <f>IF('JSM (366 Tage)'!J185&gt;0,'JSM (366 Tage)'!J185," ")</f>
        <v xml:space="preserve"> </v>
      </c>
      <c r="D147" s="137" t="str">
        <f>IF('JSM (366 Tage)'!K185&gt;0,'JSM (366 Tage)'!K185," ")</f>
        <v xml:space="preserve"> </v>
      </c>
      <c r="E147" s="140" t="str">
        <f>IF('JSM (366 Tage)'!M185&gt;0,'JSM (366 Tage)'!M185," ")</f>
        <v xml:space="preserve"> </v>
      </c>
      <c r="F147" s="222" t="str">
        <f>IF('JSM (366 Tage)'!$H$14&gt;0,'JSM (366 Tage)'!$H$14*86.4," ")</f>
        <v xml:space="preserve"> </v>
      </c>
    </row>
    <row r="148" spans="1:6">
      <c r="A148" s="223" t="s">
        <v>618</v>
      </c>
      <c r="B148" s="220" t="str">
        <f>IF('JSM (366 Tage)'!H186&gt;0,'JSM (366 Tage)'!H186," ")</f>
        <v xml:space="preserve"> </v>
      </c>
      <c r="C148" s="221" t="str">
        <f>IF('JSM (366 Tage)'!J186&gt;0,'JSM (366 Tage)'!J186," ")</f>
        <v xml:space="preserve"> </v>
      </c>
      <c r="D148" s="137" t="str">
        <f>IF('JSM (366 Tage)'!K186&gt;0,'JSM (366 Tage)'!K186," ")</f>
        <v xml:space="preserve"> </v>
      </c>
      <c r="E148" s="140" t="str">
        <f>IF('JSM (366 Tage)'!M186&gt;0,'JSM (366 Tage)'!M186," ")</f>
        <v xml:space="preserve"> </v>
      </c>
      <c r="F148" s="222" t="str">
        <f>IF('JSM (366 Tage)'!$H$14&gt;0,'JSM (366 Tage)'!$H$14*86.4," ")</f>
        <v xml:space="preserve"> </v>
      </c>
    </row>
    <row r="149" spans="1:6">
      <c r="A149" s="223" t="s">
        <v>619</v>
      </c>
      <c r="B149" s="220" t="str">
        <f>IF('JSM (366 Tage)'!H187&gt;0,'JSM (366 Tage)'!H187," ")</f>
        <v xml:space="preserve"> </v>
      </c>
      <c r="C149" s="221" t="str">
        <f>IF('JSM (366 Tage)'!J187&gt;0,'JSM (366 Tage)'!J187," ")</f>
        <v xml:space="preserve"> </v>
      </c>
      <c r="D149" s="137" t="str">
        <f>IF('JSM (366 Tage)'!K187&gt;0,'JSM (366 Tage)'!K187," ")</f>
        <v xml:space="preserve"> </v>
      </c>
      <c r="E149" s="140" t="str">
        <f>IF('JSM (366 Tage)'!M187&gt;0,'JSM (366 Tage)'!M187," ")</f>
        <v xml:space="preserve"> </v>
      </c>
      <c r="F149" s="222" t="str">
        <f>IF('JSM (366 Tage)'!$H$14&gt;0,'JSM (366 Tage)'!$H$14*86.4," ")</f>
        <v xml:space="preserve"> </v>
      </c>
    </row>
    <row r="150" spans="1:6">
      <c r="A150" s="223" t="s">
        <v>620</v>
      </c>
      <c r="B150" s="220" t="str">
        <f>IF('JSM (366 Tage)'!H188&gt;0,'JSM (366 Tage)'!H188," ")</f>
        <v xml:space="preserve"> </v>
      </c>
      <c r="C150" s="221" t="str">
        <f>IF('JSM (366 Tage)'!J188&gt;0,'JSM (366 Tage)'!J188," ")</f>
        <v xml:space="preserve"> </v>
      </c>
      <c r="D150" s="137" t="str">
        <f>IF('JSM (366 Tage)'!K188&gt;0,'JSM (366 Tage)'!K188," ")</f>
        <v xml:space="preserve"> </v>
      </c>
      <c r="E150" s="140" t="str">
        <f>IF('JSM (366 Tage)'!M188&gt;0,'JSM (366 Tage)'!M188," ")</f>
        <v xml:space="preserve"> </v>
      </c>
      <c r="F150" s="222" t="str">
        <f>IF('JSM (366 Tage)'!$H$14&gt;0,'JSM (366 Tage)'!$H$14*86.4," ")</f>
        <v xml:space="preserve"> </v>
      </c>
    </row>
    <row r="151" spans="1:6">
      <c r="A151" s="223" t="s">
        <v>621</v>
      </c>
      <c r="B151" s="220" t="str">
        <f>IF('JSM (366 Tage)'!H189&gt;0,'JSM (366 Tage)'!H189," ")</f>
        <v xml:space="preserve"> </v>
      </c>
      <c r="C151" s="221" t="str">
        <f>IF('JSM (366 Tage)'!J189&gt;0,'JSM (366 Tage)'!J189," ")</f>
        <v xml:space="preserve"> </v>
      </c>
      <c r="D151" s="137" t="str">
        <f>IF('JSM (366 Tage)'!K189&gt;0,'JSM (366 Tage)'!K189," ")</f>
        <v xml:space="preserve"> </v>
      </c>
      <c r="E151" s="140" t="str">
        <f>IF('JSM (366 Tage)'!M189&gt;0,'JSM (366 Tage)'!M189," ")</f>
        <v xml:space="preserve"> </v>
      </c>
      <c r="F151" s="222" t="str">
        <f>IF('JSM (366 Tage)'!$H$14&gt;0,'JSM (366 Tage)'!$H$14*86.4," ")</f>
        <v xml:space="preserve"> </v>
      </c>
    </row>
    <row r="152" spans="1:6">
      <c r="A152" s="223" t="s">
        <v>622</v>
      </c>
      <c r="B152" s="220" t="str">
        <f>IF('JSM (366 Tage)'!H190&gt;0,'JSM (366 Tage)'!H190," ")</f>
        <v xml:space="preserve"> </v>
      </c>
      <c r="C152" s="221" t="str">
        <f>IF('JSM (366 Tage)'!J190&gt;0,'JSM (366 Tage)'!J190," ")</f>
        <v xml:space="preserve"> </v>
      </c>
      <c r="D152" s="137" t="str">
        <f>IF('JSM (366 Tage)'!K190&gt;0,'JSM (366 Tage)'!K190," ")</f>
        <v xml:space="preserve"> </v>
      </c>
      <c r="E152" s="140" t="str">
        <f>IF('JSM (366 Tage)'!M190&gt;0,'JSM (366 Tage)'!M190," ")</f>
        <v xml:space="preserve"> </v>
      </c>
      <c r="F152" s="222" t="str">
        <f>IF('JSM (366 Tage)'!$H$14&gt;0,'JSM (366 Tage)'!$H$14*86.4," ")</f>
        <v xml:space="preserve"> </v>
      </c>
    </row>
    <row r="153" spans="1:6">
      <c r="A153" s="223" t="s">
        <v>623</v>
      </c>
      <c r="B153" s="220" t="str">
        <f>IF('JSM (366 Tage)'!H191&gt;0,'JSM (366 Tage)'!H191," ")</f>
        <v xml:space="preserve"> </v>
      </c>
      <c r="C153" s="221" t="str">
        <f>IF('JSM (366 Tage)'!J191&gt;0,'JSM (366 Tage)'!J191," ")</f>
        <v xml:space="preserve"> </v>
      </c>
      <c r="D153" s="137" t="str">
        <f>IF('JSM (366 Tage)'!K191&gt;0,'JSM (366 Tage)'!K191," ")</f>
        <v xml:space="preserve"> </v>
      </c>
      <c r="E153" s="140" t="str">
        <f>IF('JSM (366 Tage)'!M191&gt;0,'JSM (366 Tage)'!M191," ")</f>
        <v xml:space="preserve"> </v>
      </c>
      <c r="F153" s="222" t="str">
        <f>IF('JSM (366 Tage)'!$H$14&gt;0,'JSM (366 Tage)'!$H$14*86.4," ")</f>
        <v xml:space="preserve"> </v>
      </c>
    </row>
    <row r="154" spans="1:6">
      <c r="A154" s="223" t="s">
        <v>624</v>
      </c>
      <c r="B154" s="220" t="str">
        <f>IF('JSM (366 Tage)'!H192&gt;0,'JSM (366 Tage)'!H192," ")</f>
        <v xml:space="preserve"> </v>
      </c>
      <c r="C154" s="221" t="str">
        <f>IF('JSM (366 Tage)'!J192&gt;0,'JSM (366 Tage)'!J192," ")</f>
        <v xml:space="preserve"> </v>
      </c>
      <c r="D154" s="137" t="str">
        <f>IF('JSM (366 Tage)'!K192&gt;0,'JSM (366 Tage)'!K192," ")</f>
        <v xml:space="preserve"> </v>
      </c>
      <c r="E154" s="140" t="str">
        <f>IF('JSM (366 Tage)'!M192&gt;0,'JSM (366 Tage)'!M192," ")</f>
        <v xml:space="preserve"> </v>
      </c>
      <c r="F154" s="222" t="str">
        <f>IF('JSM (366 Tage)'!$H$14&gt;0,'JSM (366 Tage)'!$H$14*86.4," ")</f>
        <v xml:space="preserve"> </v>
      </c>
    </row>
    <row r="155" spans="1:6">
      <c r="A155" s="223" t="s">
        <v>625</v>
      </c>
      <c r="B155" s="220" t="str">
        <f>IF('JSM (366 Tage)'!H193&gt;0,'JSM (366 Tage)'!H193," ")</f>
        <v xml:space="preserve"> </v>
      </c>
      <c r="C155" s="221" t="str">
        <f>IF('JSM (366 Tage)'!J193&gt;0,'JSM (366 Tage)'!J193," ")</f>
        <v xml:space="preserve"> </v>
      </c>
      <c r="D155" s="137" t="str">
        <f>IF('JSM (366 Tage)'!K193&gt;0,'JSM (366 Tage)'!K193," ")</f>
        <v xml:space="preserve"> </v>
      </c>
      <c r="E155" s="140" t="str">
        <f>IF('JSM (366 Tage)'!M193&gt;0,'JSM (366 Tage)'!M193," ")</f>
        <v xml:space="preserve"> </v>
      </c>
      <c r="F155" s="222" t="str">
        <f>IF('JSM (366 Tage)'!$H$14&gt;0,'JSM (366 Tage)'!$H$14*86.4," ")</f>
        <v xml:space="preserve"> </v>
      </c>
    </row>
    <row r="156" spans="1:6">
      <c r="A156" s="223" t="s">
        <v>626</v>
      </c>
      <c r="B156" s="220" t="str">
        <f>IF('JSM (366 Tage)'!H194&gt;0,'JSM (366 Tage)'!H194," ")</f>
        <v xml:space="preserve"> </v>
      </c>
      <c r="C156" s="221" t="str">
        <f>IF('JSM (366 Tage)'!J194&gt;0,'JSM (366 Tage)'!J194," ")</f>
        <v xml:space="preserve"> </v>
      </c>
      <c r="D156" s="137" t="str">
        <f>IF('JSM (366 Tage)'!K194&gt;0,'JSM (366 Tage)'!K194," ")</f>
        <v xml:space="preserve"> </v>
      </c>
      <c r="E156" s="140" t="str">
        <f>IF('JSM (366 Tage)'!M194&gt;0,'JSM (366 Tage)'!M194," ")</f>
        <v xml:space="preserve"> </v>
      </c>
      <c r="F156" s="222" t="str">
        <f>IF('JSM (366 Tage)'!$H$14&gt;0,'JSM (366 Tage)'!$H$14*86.4," ")</f>
        <v xml:space="preserve"> </v>
      </c>
    </row>
    <row r="157" spans="1:6">
      <c r="A157" s="223" t="s">
        <v>627</v>
      </c>
      <c r="B157" s="220" t="str">
        <f>IF('JSM (366 Tage)'!H195&gt;0,'JSM (366 Tage)'!H195," ")</f>
        <v xml:space="preserve"> </v>
      </c>
      <c r="C157" s="221" t="str">
        <f>IF('JSM (366 Tage)'!J195&gt;0,'JSM (366 Tage)'!J195," ")</f>
        <v xml:space="preserve"> </v>
      </c>
      <c r="D157" s="137" t="str">
        <f>IF('JSM (366 Tage)'!K195&gt;0,'JSM (366 Tage)'!K195," ")</f>
        <v xml:space="preserve"> </v>
      </c>
      <c r="E157" s="140" t="str">
        <f>IF('JSM (366 Tage)'!M195&gt;0,'JSM (366 Tage)'!M195," ")</f>
        <v xml:space="preserve"> </v>
      </c>
      <c r="F157" s="222" t="str">
        <f>IF('JSM (366 Tage)'!$H$14&gt;0,'JSM (366 Tage)'!$H$14*86.4," ")</f>
        <v xml:space="preserve"> </v>
      </c>
    </row>
    <row r="158" spans="1:6">
      <c r="A158" s="223" t="s">
        <v>628</v>
      </c>
      <c r="B158" s="220" t="str">
        <f>IF('JSM (366 Tage)'!H196&gt;0,'JSM (366 Tage)'!H196," ")</f>
        <v xml:space="preserve"> </v>
      </c>
      <c r="C158" s="221" t="str">
        <f>IF('JSM (366 Tage)'!J196&gt;0,'JSM (366 Tage)'!J196," ")</f>
        <v xml:space="preserve"> </v>
      </c>
      <c r="D158" s="137" t="str">
        <f>IF('JSM (366 Tage)'!K196&gt;0,'JSM (366 Tage)'!K196," ")</f>
        <v xml:space="preserve"> </v>
      </c>
      <c r="E158" s="140" t="str">
        <f>IF('JSM (366 Tage)'!M196&gt;0,'JSM (366 Tage)'!M196," ")</f>
        <v xml:space="preserve"> </v>
      </c>
      <c r="F158" s="222" t="str">
        <f>IF('JSM (366 Tage)'!$H$14&gt;0,'JSM (366 Tage)'!$H$14*86.4," ")</f>
        <v xml:space="preserve"> </v>
      </c>
    </row>
    <row r="159" spans="1:6">
      <c r="A159" s="223" t="s">
        <v>629</v>
      </c>
      <c r="B159" s="220" t="str">
        <f>IF('JSM (366 Tage)'!H197&gt;0,'JSM (366 Tage)'!H197," ")</f>
        <v xml:space="preserve"> </v>
      </c>
      <c r="C159" s="221" t="str">
        <f>IF('JSM (366 Tage)'!J197&gt;0,'JSM (366 Tage)'!J197," ")</f>
        <v xml:space="preserve"> </v>
      </c>
      <c r="D159" s="137" t="str">
        <f>IF('JSM (366 Tage)'!K197&gt;0,'JSM (366 Tage)'!K197," ")</f>
        <v xml:space="preserve"> </v>
      </c>
      <c r="E159" s="140" t="str">
        <f>IF('JSM (366 Tage)'!M197&gt;0,'JSM (366 Tage)'!M197," ")</f>
        <v xml:space="preserve"> </v>
      </c>
      <c r="F159" s="222" t="str">
        <f>IF('JSM (366 Tage)'!$H$14&gt;0,'JSM (366 Tage)'!$H$14*86.4," ")</f>
        <v xml:space="preserve"> </v>
      </c>
    </row>
    <row r="160" spans="1:6">
      <c r="A160" s="223" t="s">
        <v>630</v>
      </c>
      <c r="B160" s="220" t="str">
        <f>IF('JSM (366 Tage)'!H198&gt;0,'JSM (366 Tage)'!H198," ")</f>
        <v xml:space="preserve"> </v>
      </c>
      <c r="C160" s="221" t="str">
        <f>IF('JSM (366 Tage)'!J198&gt;0,'JSM (366 Tage)'!J198," ")</f>
        <v xml:space="preserve"> </v>
      </c>
      <c r="D160" s="137" t="str">
        <f>IF('JSM (366 Tage)'!K198&gt;0,'JSM (366 Tage)'!K198," ")</f>
        <v xml:space="preserve"> </v>
      </c>
      <c r="E160" s="140" t="str">
        <f>IF('JSM (366 Tage)'!M198&gt;0,'JSM (366 Tage)'!M198," ")</f>
        <v xml:space="preserve"> </v>
      </c>
      <c r="F160" s="222" t="str">
        <f>IF('JSM (366 Tage)'!$H$14&gt;0,'JSM (366 Tage)'!$H$14*86.4," ")</f>
        <v xml:space="preserve"> </v>
      </c>
    </row>
    <row r="161" spans="1:6">
      <c r="A161" s="223" t="s">
        <v>631</v>
      </c>
      <c r="B161" s="220" t="str">
        <f>IF('JSM (366 Tage)'!H199&gt;0,'JSM (366 Tage)'!H199," ")</f>
        <v xml:space="preserve"> </v>
      </c>
      <c r="C161" s="221" t="str">
        <f>IF('JSM (366 Tage)'!J199&gt;0,'JSM (366 Tage)'!J199," ")</f>
        <v xml:space="preserve"> </v>
      </c>
      <c r="D161" s="137" t="str">
        <f>IF('JSM (366 Tage)'!K199&gt;0,'JSM (366 Tage)'!K199," ")</f>
        <v xml:space="preserve"> </v>
      </c>
      <c r="E161" s="140" t="str">
        <f>IF('JSM (366 Tage)'!M199&gt;0,'JSM (366 Tage)'!M199," ")</f>
        <v xml:space="preserve"> </v>
      </c>
      <c r="F161" s="222" t="str">
        <f>IF('JSM (366 Tage)'!$H$14&gt;0,'JSM (366 Tage)'!$H$14*86.4," ")</f>
        <v xml:space="preserve"> </v>
      </c>
    </row>
    <row r="162" spans="1:6">
      <c r="A162" s="223" t="s">
        <v>632</v>
      </c>
      <c r="B162" s="220" t="str">
        <f>IF('JSM (366 Tage)'!H200&gt;0,'JSM (366 Tage)'!H200," ")</f>
        <v xml:space="preserve"> </v>
      </c>
      <c r="C162" s="221" t="str">
        <f>IF('JSM (366 Tage)'!J200&gt;0,'JSM (366 Tage)'!J200," ")</f>
        <v xml:space="preserve"> </v>
      </c>
      <c r="D162" s="137" t="str">
        <f>IF('JSM (366 Tage)'!K200&gt;0,'JSM (366 Tage)'!K200," ")</f>
        <v xml:space="preserve"> </v>
      </c>
      <c r="E162" s="140" t="str">
        <f>IF('JSM (366 Tage)'!M200&gt;0,'JSM (366 Tage)'!M200," ")</f>
        <v xml:space="preserve"> </v>
      </c>
      <c r="F162" s="222" t="str">
        <f>IF('JSM (366 Tage)'!$H$14&gt;0,'JSM (366 Tage)'!$H$14*86.4," ")</f>
        <v xml:space="preserve"> </v>
      </c>
    </row>
    <row r="163" spans="1:6">
      <c r="A163" s="223" t="s">
        <v>633</v>
      </c>
      <c r="B163" s="220" t="str">
        <f>IF('JSM (366 Tage)'!H201&gt;0,'JSM (366 Tage)'!H201," ")</f>
        <v xml:space="preserve"> </v>
      </c>
      <c r="C163" s="221" t="str">
        <f>IF('JSM (366 Tage)'!J201&gt;0,'JSM (366 Tage)'!J201," ")</f>
        <v xml:space="preserve"> </v>
      </c>
      <c r="D163" s="137" t="str">
        <f>IF('JSM (366 Tage)'!K201&gt;0,'JSM (366 Tage)'!K201," ")</f>
        <v xml:space="preserve"> </v>
      </c>
      <c r="E163" s="140" t="str">
        <f>IF('JSM (366 Tage)'!M201&gt;0,'JSM (366 Tage)'!M201," ")</f>
        <v xml:space="preserve"> </v>
      </c>
      <c r="F163" s="222" t="str">
        <f>IF('JSM (366 Tage)'!$H$14&gt;0,'JSM (366 Tage)'!$H$14*86.4," ")</f>
        <v xml:space="preserve"> </v>
      </c>
    </row>
    <row r="164" spans="1:6">
      <c r="A164" s="223" t="s">
        <v>634</v>
      </c>
      <c r="B164" s="220" t="str">
        <f>IF('JSM (366 Tage)'!H202&gt;0,'JSM (366 Tage)'!H202," ")</f>
        <v xml:space="preserve"> </v>
      </c>
      <c r="C164" s="221" t="str">
        <f>IF('JSM (366 Tage)'!J202&gt;0,'JSM (366 Tage)'!J202," ")</f>
        <v xml:space="preserve"> </v>
      </c>
      <c r="D164" s="137" t="str">
        <f>IF('JSM (366 Tage)'!K202&gt;0,'JSM (366 Tage)'!K202," ")</f>
        <v xml:space="preserve"> </v>
      </c>
      <c r="E164" s="140" t="str">
        <f>IF('JSM (366 Tage)'!M202&gt;0,'JSM (366 Tage)'!M202," ")</f>
        <v xml:space="preserve"> </v>
      </c>
      <c r="F164" s="222" t="str">
        <f>IF('JSM (366 Tage)'!$H$14&gt;0,'JSM (366 Tage)'!$H$14*86.4," ")</f>
        <v xml:space="preserve"> </v>
      </c>
    </row>
    <row r="165" spans="1:6">
      <c r="A165" s="223" t="s">
        <v>635</v>
      </c>
      <c r="B165" s="220" t="str">
        <f>IF('JSM (366 Tage)'!H203&gt;0,'JSM (366 Tage)'!H203," ")</f>
        <v xml:space="preserve"> </v>
      </c>
      <c r="C165" s="221" t="str">
        <f>IF('JSM (366 Tage)'!J203&gt;0,'JSM (366 Tage)'!J203," ")</f>
        <v xml:space="preserve"> </v>
      </c>
      <c r="D165" s="137" t="str">
        <f>IF('JSM (366 Tage)'!K203&gt;0,'JSM (366 Tage)'!K203," ")</f>
        <v xml:space="preserve"> </v>
      </c>
      <c r="E165" s="140" t="str">
        <f>IF('JSM (366 Tage)'!M203&gt;0,'JSM (366 Tage)'!M203," ")</f>
        <v xml:space="preserve"> </v>
      </c>
      <c r="F165" s="222" t="str">
        <f>IF('JSM (366 Tage)'!$H$14&gt;0,'JSM (366 Tage)'!$H$14*86.4," ")</f>
        <v xml:space="preserve"> </v>
      </c>
    </row>
    <row r="166" spans="1:6">
      <c r="A166" s="223" t="s">
        <v>636</v>
      </c>
      <c r="B166" s="220" t="str">
        <f>IF('JSM (366 Tage)'!H204&gt;0,'JSM (366 Tage)'!H204," ")</f>
        <v xml:space="preserve"> </v>
      </c>
      <c r="C166" s="221" t="str">
        <f>IF('JSM (366 Tage)'!J204&gt;0,'JSM (366 Tage)'!J204," ")</f>
        <v xml:space="preserve"> </v>
      </c>
      <c r="D166" s="137" t="str">
        <f>IF('JSM (366 Tage)'!K204&gt;0,'JSM (366 Tage)'!K204," ")</f>
        <v xml:space="preserve"> </v>
      </c>
      <c r="E166" s="140" t="str">
        <f>IF('JSM (366 Tage)'!M204&gt;0,'JSM (366 Tage)'!M204," ")</f>
        <v xml:space="preserve"> </v>
      </c>
      <c r="F166" s="222" t="str">
        <f>IF('JSM (366 Tage)'!$H$14&gt;0,'JSM (366 Tage)'!$H$14*86.4," ")</f>
        <v xml:space="preserve"> </v>
      </c>
    </row>
    <row r="167" spans="1:6">
      <c r="A167" s="223" t="s">
        <v>637</v>
      </c>
      <c r="B167" s="220" t="str">
        <f>IF('JSM (366 Tage)'!H205&gt;0,'JSM (366 Tage)'!H205," ")</f>
        <v xml:space="preserve"> </v>
      </c>
      <c r="C167" s="221" t="str">
        <f>IF('JSM (366 Tage)'!J205&gt;0,'JSM (366 Tage)'!J205," ")</f>
        <v xml:space="preserve"> </v>
      </c>
      <c r="D167" s="137" t="str">
        <f>IF('JSM (366 Tage)'!K205&gt;0,'JSM (366 Tage)'!K205," ")</f>
        <v xml:space="preserve"> </v>
      </c>
      <c r="E167" s="140" t="str">
        <f>IF('JSM (366 Tage)'!M205&gt;0,'JSM (366 Tage)'!M205," ")</f>
        <v xml:space="preserve"> </v>
      </c>
      <c r="F167" s="222" t="str">
        <f>IF('JSM (366 Tage)'!$H$14&gt;0,'JSM (366 Tage)'!$H$14*86.4," ")</f>
        <v xml:space="preserve"> </v>
      </c>
    </row>
    <row r="168" spans="1:6">
      <c r="A168" s="223" t="s">
        <v>638</v>
      </c>
      <c r="B168" s="220" t="str">
        <f>IF('JSM (366 Tage)'!H206&gt;0,'JSM (366 Tage)'!H206," ")</f>
        <v xml:space="preserve"> </v>
      </c>
      <c r="C168" s="221" t="str">
        <f>IF('JSM (366 Tage)'!J206&gt;0,'JSM (366 Tage)'!J206," ")</f>
        <v xml:space="preserve"> </v>
      </c>
      <c r="D168" s="137" t="str">
        <f>IF('JSM (366 Tage)'!K206&gt;0,'JSM (366 Tage)'!K206," ")</f>
        <v xml:space="preserve"> </v>
      </c>
      <c r="E168" s="140" t="str">
        <f>IF('JSM (366 Tage)'!M206&gt;0,'JSM (366 Tage)'!M206," ")</f>
        <v xml:space="preserve"> </v>
      </c>
      <c r="F168" s="222" t="str">
        <f>IF('JSM (366 Tage)'!$H$14&gt;0,'JSM (366 Tage)'!$H$14*86.4," ")</f>
        <v xml:space="preserve"> </v>
      </c>
    </row>
    <row r="169" spans="1:6">
      <c r="A169" s="223" t="s">
        <v>639</v>
      </c>
      <c r="B169" s="220" t="str">
        <f>IF('JSM (366 Tage)'!H207&gt;0,'JSM (366 Tage)'!H207," ")</f>
        <v xml:space="preserve"> </v>
      </c>
      <c r="C169" s="221" t="str">
        <f>IF('JSM (366 Tage)'!J207&gt;0,'JSM (366 Tage)'!J207," ")</f>
        <v xml:space="preserve"> </v>
      </c>
      <c r="D169" s="137" t="str">
        <f>IF('JSM (366 Tage)'!K207&gt;0,'JSM (366 Tage)'!K207," ")</f>
        <v xml:space="preserve"> </v>
      </c>
      <c r="E169" s="140" t="str">
        <f>IF('JSM (366 Tage)'!M207&gt;0,'JSM (366 Tage)'!M207," ")</f>
        <v xml:space="preserve"> </v>
      </c>
      <c r="F169" s="222" t="str">
        <f>IF('JSM (366 Tage)'!$H$14&gt;0,'JSM (366 Tage)'!$H$14*86.4," ")</f>
        <v xml:space="preserve"> </v>
      </c>
    </row>
    <row r="170" spans="1:6">
      <c r="A170" s="223" t="s">
        <v>640</v>
      </c>
      <c r="B170" s="220" t="str">
        <f>IF('JSM (366 Tage)'!H208&gt;0,'JSM (366 Tage)'!H208," ")</f>
        <v xml:space="preserve"> </v>
      </c>
      <c r="C170" s="221" t="str">
        <f>IF('JSM (366 Tage)'!J208&gt;0,'JSM (366 Tage)'!J208," ")</f>
        <v xml:space="preserve"> </v>
      </c>
      <c r="D170" s="137" t="str">
        <f>IF('JSM (366 Tage)'!K208&gt;0,'JSM (366 Tage)'!K208," ")</f>
        <v xml:space="preserve"> </v>
      </c>
      <c r="E170" s="140" t="str">
        <f>IF('JSM (366 Tage)'!M208&gt;0,'JSM (366 Tage)'!M208," ")</f>
        <v xml:space="preserve"> </v>
      </c>
      <c r="F170" s="222" t="str">
        <f>IF('JSM (366 Tage)'!$H$14&gt;0,'JSM (366 Tage)'!$H$14*86.4," ")</f>
        <v xml:space="preserve"> </v>
      </c>
    </row>
    <row r="171" spans="1:6">
      <c r="A171" s="223" t="s">
        <v>641</v>
      </c>
      <c r="B171" s="220" t="str">
        <f>IF('JSM (366 Tage)'!H209&gt;0,'JSM (366 Tage)'!H209," ")</f>
        <v xml:space="preserve"> </v>
      </c>
      <c r="C171" s="221" t="str">
        <f>IF('JSM (366 Tage)'!J209&gt;0,'JSM (366 Tage)'!J209," ")</f>
        <v xml:space="preserve"> </v>
      </c>
      <c r="D171" s="137" t="str">
        <f>IF('JSM (366 Tage)'!K209&gt;0,'JSM (366 Tage)'!K209," ")</f>
        <v xml:space="preserve"> </v>
      </c>
      <c r="E171" s="140" t="str">
        <f>IF('JSM (366 Tage)'!M209&gt;0,'JSM (366 Tage)'!M209," ")</f>
        <v xml:space="preserve"> </v>
      </c>
      <c r="F171" s="222" t="str">
        <f>IF('JSM (366 Tage)'!$H$14&gt;0,'JSM (366 Tage)'!$H$14*86.4," ")</f>
        <v xml:space="preserve"> </v>
      </c>
    </row>
    <row r="172" spans="1:6">
      <c r="A172" s="223" t="s">
        <v>642</v>
      </c>
      <c r="B172" s="220" t="str">
        <f>IF('JSM (366 Tage)'!H210&gt;0,'JSM (366 Tage)'!H210," ")</f>
        <v xml:space="preserve"> </v>
      </c>
      <c r="C172" s="221" t="str">
        <f>IF('JSM (366 Tage)'!J210&gt;0,'JSM (366 Tage)'!J210," ")</f>
        <v xml:space="preserve"> </v>
      </c>
      <c r="D172" s="137" t="str">
        <f>IF('JSM (366 Tage)'!K210&gt;0,'JSM (366 Tage)'!K210," ")</f>
        <v xml:space="preserve"> </v>
      </c>
      <c r="E172" s="140" t="str">
        <f>IF('JSM (366 Tage)'!M210&gt;0,'JSM (366 Tage)'!M210," ")</f>
        <v xml:space="preserve"> </v>
      </c>
      <c r="F172" s="222" t="str">
        <f>IF('JSM (366 Tage)'!$H$14&gt;0,'JSM (366 Tage)'!$H$14*86.4," ")</f>
        <v xml:space="preserve"> </v>
      </c>
    </row>
    <row r="173" spans="1:6">
      <c r="A173" s="223" t="s">
        <v>643</v>
      </c>
      <c r="B173" s="220" t="str">
        <f>IF('JSM (366 Tage)'!H211&gt;0,'JSM (366 Tage)'!H211," ")</f>
        <v xml:space="preserve"> </v>
      </c>
      <c r="C173" s="221" t="str">
        <f>IF('JSM (366 Tage)'!J211&gt;0,'JSM (366 Tage)'!J211," ")</f>
        <v xml:space="preserve"> </v>
      </c>
      <c r="D173" s="137" t="str">
        <f>IF('JSM (366 Tage)'!K211&gt;0,'JSM (366 Tage)'!K211," ")</f>
        <v xml:space="preserve"> </v>
      </c>
      <c r="E173" s="140" t="str">
        <f>IF('JSM (366 Tage)'!M211&gt;0,'JSM (366 Tage)'!M211," ")</f>
        <v xml:space="preserve"> </v>
      </c>
      <c r="F173" s="222" t="str">
        <f>IF('JSM (366 Tage)'!$H$14&gt;0,'JSM (366 Tage)'!$H$14*86.4," ")</f>
        <v xml:space="preserve"> </v>
      </c>
    </row>
    <row r="174" spans="1:6">
      <c r="A174" s="223" t="s">
        <v>644</v>
      </c>
      <c r="B174" s="220" t="str">
        <f>IF('JSM (366 Tage)'!H212&gt;0,'JSM (366 Tage)'!H212," ")</f>
        <v xml:space="preserve"> </v>
      </c>
      <c r="C174" s="221" t="str">
        <f>IF('JSM (366 Tage)'!J212&gt;0,'JSM (366 Tage)'!J212," ")</f>
        <v xml:space="preserve"> </v>
      </c>
      <c r="D174" s="137" t="str">
        <f>IF('JSM (366 Tage)'!K212&gt;0,'JSM (366 Tage)'!K212," ")</f>
        <v xml:space="preserve"> </v>
      </c>
      <c r="E174" s="140" t="str">
        <f>IF('JSM (366 Tage)'!M212&gt;0,'JSM (366 Tage)'!M212," ")</f>
        <v xml:space="preserve"> </v>
      </c>
      <c r="F174" s="222" t="str">
        <f>IF('JSM (366 Tage)'!$H$14&gt;0,'JSM (366 Tage)'!$H$14*86.4," ")</f>
        <v xml:space="preserve"> </v>
      </c>
    </row>
    <row r="175" spans="1:6">
      <c r="A175" s="223" t="s">
        <v>645</v>
      </c>
      <c r="B175" s="220" t="str">
        <f>IF('JSM (366 Tage)'!H213&gt;0,'JSM (366 Tage)'!H213," ")</f>
        <v xml:space="preserve"> </v>
      </c>
      <c r="C175" s="221" t="str">
        <f>IF('JSM (366 Tage)'!J213&gt;0,'JSM (366 Tage)'!J213," ")</f>
        <v xml:space="preserve"> </v>
      </c>
      <c r="D175" s="137" t="str">
        <f>IF('JSM (366 Tage)'!K213&gt;0,'JSM (366 Tage)'!K213," ")</f>
        <v xml:space="preserve"> </v>
      </c>
      <c r="E175" s="140" t="str">
        <f>IF('JSM (366 Tage)'!M213&gt;0,'JSM (366 Tage)'!M213," ")</f>
        <v xml:space="preserve"> </v>
      </c>
      <c r="F175" s="222" t="str">
        <f>IF('JSM (366 Tage)'!$H$14&gt;0,'JSM (366 Tage)'!$H$14*86.4," ")</f>
        <v xml:space="preserve"> </v>
      </c>
    </row>
    <row r="176" spans="1:6">
      <c r="A176" s="223" t="s">
        <v>646</v>
      </c>
      <c r="B176" s="220" t="str">
        <f>IF('JSM (366 Tage)'!H214&gt;0,'JSM (366 Tage)'!H214," ")</f>
        <v xml:space="preserve"> </v>
      </c>
      <c r="C176" s="221" t="str">
        <f>IF('JSM (366 Tage)'!J214&gt;0,'JSM (366 Tage)'!J214," ")</f>
        <v xml:space="preserve"> </v>
      </c>
      <c r="D176" s="137" t="str">
        <f>IF('JSM (366 Tage)'!K214&gt;0,'JSM (366 Tage)'!K214," ")</f>
        <v xml:space="preserve"> </v>
      </c>
      <c r="E176" s="140" t="str">
        <f>IF('JSM (366 Tage)'!M214&gt;0,'JSM (366 Tage)'!M214," ")</f>
        <v xml:space="preserve"> </v>
      </c>
      <c r="F176" s="222" t="str">
        <f>IF('JSM (366 Tage)'!$H$14&gt;0,'JSM (366 Tage)'!$H$14*86.4," ")</f>
        <v xml:space="preserve"> </v>
      </c>
    </row>
    <row r="177" spans="1:6">
      <c r="A177" s="223" t="s">
        <v>647</v>
      </c>
      <c r="B177" s="220" t="str">
        <f>IF('JSM (366 Tage)'!H215&gt;0,'JSM (366 Tage)'!H215," ")</f>
        <v xml:space="preserve"> </v>
      </c>
      <c r="C177" s="221" t="str">
        <f>IF('JSM (366 Tage)'!J215&gt;0,'JSM (366 Tage)'!J215," ")</f>
        <v xml:space="preserve"> </v>
      </c>
      <c r="D177" s="137" t="str">
        <f>IF('JSM (366 Tage)'!K215&gt;0,'JSM (366 Tage)'!K215," ")</f>
        <v xml:space="preserve"> </v>
      </c>
      <c r="E177" s="140" t="str">
        <f>IF('JSM (366 Tage)'!M215&gt;0,'JSM (366 Tage)'!M215," ")</f>
        <v xml:space="preserve"> </v>
      </c>
      <c r="F177" s="222" t="str">
        <f>IF('JSM (366 Tage)'!$H$14&gt;0,'JSM (366 Tage)'!$H$14*86.4," ")</f>
        <v xml:space="preserve"> </v>
      </c>
    </row>
    <row r="178" spans="1:6">
      <c r="A178" s="223" t="s">
        <v>648</v>
      </c>
      <c r="B178" s="220" t="str">
        <f>IF('JSM (366 Tage)'!H216&gt;0,'JSM (366 Tage)'!H216," ")</f>
        <v xml:space="preserve"> </v>
      </c>
      <c r="C178" s="221" t="str">
        <f>IF('JSM (366 Tage)'!J216&gt;0,'JSM (366 Tage)'!J216," ")</f>
        <v xml:space="preserve"> </v>
      </c>
      <c r="D178" s="137" t="str">
        <f>IF('JSM (366 Tage)'!K216&gt;0,'JSM (366 Tage)'!K216," ")</f>
        <v xml:space="preserve"> </v>
      </c>
      <c r="E178" s="140" t="str">
        <f>IF('JSM (366 Tage)'!M216&gt;0,'JSM (366 Tage)'!M216," ")</f>
        <v xml:space="preserve"> </v>
      </c>
      <c r="F178" s="222" t="str">
        <f>IF('JSM (366 Tage)'!$H$14&gt;0,'JSM (366 Tage)'!$H$14*86.4," ")</f>
        <v xml:space="preserve"> </v>
      </c>
    </row>
    <row r="179" spans="1:6">
      <c r="A179" s="223" t="s">
        <v>649</v>
      </c>
      <c r="B179" s="220" t="str">
        <f>IF('JSM (366 Tage)'!H217&gt;0,'JSM (366 Tage)'!H217," ")</f>
        <v xml:space="preserve"> </v>
      </c>
      <c r="C179" s="221" t="str">
        <f>IF('JSM (366 Tage)'!J217&gt;0,'JSM (366 Tage)'!J217," ")</f>
        <v xml:space="preserve"> </v>
      </c>
      <c r="D179" s="137" t="str">
        <f>IF('JSM (366 Tage)'!K217&gt;0,'JSM (366 Tage)'!K217," ")</f>
        <v xml:space="preserve"> </v>
      </c>
      <c r="E179" s="140" t="str">
        <f>IF('JSM (366 Tage)'!M217&gt;0,'JSM (366 Tage)'!M217," ")</f>
        <v xml:space="preserve"> </v>
      </c>
      <c r="F179" s="222" t="str">
        <f>IF('JSM (366 Tage)'!$H$14&gt;0,'JSM (366 Tage)'!$H$14*86.4," ")</f>
        <v xml:space="preserve"> </v>
      </c>
    </row>
    <row r="180" spans="1:6">
      <c r="A180" s="223" t="s">
        <v>650</v>
      </c>
      <c r="B180" s="220" t="str">
        <f>IF('JSM (366 Tage)'!H218&gt;0,'JSM (366 Tage)'!H218," ")</f>
        <v xml:space="preserve"> </v>
      </c>
      <c r="C180" s="221" t="str">
        <f>IF('JSM (366 Tage)'!J218&gt;0,'JSM (366 Tage)'!J218," ")</f>
        <v xml:space="preserve"> </v>
      </c>
      <c r="D180" s="137" t="str">
        <f>IF('JSM (366 Tage)'!K218&gt;0,'JSM (366 Tage)'!K218," ")</f>
        <v xml:space="preserve"> </v>
      </c>
      <c r="E180" s="140" t="str">
        <f>IF('JSM (366 Tage)'!M218&gt;0,'JSM (366 Tage)'!M218," ")</f>
        <v xml:space="preserve"> </v>
      </c>
      <c r="F180" s="222" t="str">
        <f>IF('JSM (366 Tage)'!$H$14&gt;0,'JSM (366 Tage)'!$H$14*86.4," ")</f>
        <v xml:space="preserve"> </v>
      </c>
    </row>
    <row r="181" spans="1:6">
      <c r="A181" s="223" t="s">
        <v>651</v>
      </c>
      <c r="B181" s="220" t="str">
        <f>IF('JSM (366 Tage)'!H219&gt;0,'JSM (366 Tage)'!H219," ")</f>
        <v xml:space="preserve"> </v>
      </c>
      <c r="C181" s="221" t="str">
        <f>IF('JSM (366 Tage)'!J219&gt;0,'JSM (366 Tage)'!J219," ")</f>
        <v xml:space="preserve"> </v>
      </c>
      <c r="D181" s="137" t="str">
        <f>IF('JSM (366 Tage)'!K219&gt;0,'JSM (366 Tage)'!K219," ")</f>
        <v xml:space="preserve"> </v>
      </c>
      <c r="E181" s="140" t="str">
        <f>IF('JSM (366 Tage)'!M219&gt;0,'JSM (366 Tage)'!M219," ")</f>
        <v xml:space="preserve"> </v>
      </c>
      <c r="F181" s="222" t="str">
        <f>IF('JSM (366 Tage)'!$H$14&gt;0,'JSM (366 Tage)'!$H$14*86.4," ")</f>
        <v xml:space="preserve"> </v>
      </c>
    </row>
    <row r="182" spans="1:6">
      <c r="A182" s="223" t="s">
        <v>652</v>
      </c>
      <c r="B182" s="220" t="str">
        <f>IF('JSM (366 Tage)'!H220&gt;0,'JSM (366 Tage)'!H220," ")</f>
        <v xml:space="preserve"> </v>
      </c>
      <c r="C182" s="221" t="str">
        <f>IF('JSM (366 Tage)'!J220&gt;0,'JSM (366 Tage)'!J220," ")</f>
        <v xml:space="preserve"> </v>
      </c>
      <c r="D182" s="137" t="str">
        <f>IF('JSM (366 Tage)'!K220&gt;0,'JSM (366 Tage)'!K220," ")</f>
        <v xml:space="preserve"> </v>
      </c>
      <c r="E182" s="140" t="str">
        <f>IF('JSM (366 Tage)'!M220&gt;0,'JSM (366 Tage)'!M220," ")</f>
        <v xml:space="preserve"> </v>
      </c>
      <c r="F182" s="222" t="str">
        <f>IF('JSM (366 Tage)'!$H$14&gt;0,'JSM (366 Tage)'!$H$14*86.4," ")</f>
        <v xml:space="preserve"> </v>
      </c>
    </row>
    <row r="183" spans="1:6">
      <c r="A183" s="223" t="s">
        <v>653</v>
      </c>
      <c r="B183" s="220" t="str">
        <f>IF('JSM (366 Tage)'!H221&gt;0,'JSM (366 Tage)'!H221," ")</f>
        <v xml:space="preserve"> </v>
      </c>
      <c r="C183" s="221" t="str">
        <f>IF('JSM (366 Tage)'!J221&gt;0,'JSM (366 Tage)'!J221," ")</f>
        <v xml:space="preserve"> </v>
      </c>
      <c r="D183" s="137" t="str">
        <f>IF('JSM (366 Tage)'!K221&gt;0,'JSM (366 Tage)'!K221," ")</f>
        <v xml:space="preserve"> </v>
      </c>
      <c r="E183" s="140" t="str">
        <f>IF('JSM (366 Tage)'!M221&gt;0,'JSM (366 Tage)'!M221," ")</f>
        <v xml:space="preserve"> </v>
      </c>
      <c r="F183" s="222" t="str">
        <f>IF('JSM (366 Tage)'!$H$14&gt;0,'JSM (366 Tage)'!$H$14*86.4," ")</f>
        <v xml:space="preserve"> </v>
      </c>
    </row>
    <row r="184" spans="1:6">
      <c r="A184" s="223" t="s">
        <v>654</v>
      </c>
      <c r="B184" s="220" t="str">
        <f>IF('JSM (366 Tage)'!H222&gt;0,'JSM (366 Tage)'!H222," ")</f>
        <v xml:space="preserve"> </v>
      </c>
      <c r="C184" s="221" t="str">
        <f>IF('JSM (366 Tage)'!J222&gt;0,'JSM (366 Tage)'!J222," ")</f>
        <v xml:space="preserve"> </v>
      </c>
      <c r="D184" s="137" t="str">
        <f>IF('JSM (366 Tage)'!K222&gt;0,'JSM (366 Tage)'!K222," ")</f>
        <v xml:space="preserve"> </v>
      </c>
      <c r="E184" s="140" t="str">
        <f>IF('JSM (366 Tage)'!M222&gt;0,'JSM (366 Tage)'!M222," ")</f>
        <v xml:space="preserve"> </v>
      </c>
      <c r="F184" s="222" t="str">
        <f>IF('JSM (366 Tage)'!$H$14&gt;0,'JSM (366 Tage)'!$H$14*86.4," ")</f>
        <v xml:space="preserve"> </v>
      </c>
    </row>
    <row r="185" spans="1:6">
      <c r="A185" s="223" t="s">
        <v>655</v>
      </c>
      <c r="B185" s="220" t="str">
        <f>IF('JSM (366 Tage)'!H223&gt;0,'JSM (366 Tage)'!H223," ")</f>
        <v xml:space="preserve"> </v>
      </c>
      <c r="C185" s="221" t="str">
        <f>IF('JSM (366 Tage)'!J223&gt;0,'JSM (366 Tage)'!J223," ")</f>
        <v xml:space="preserve"> </v>
      </c>
      <c r="D185" s="137" t="str">
        <f>IF('JSM (366 Tage)'!K223&gt;0,'JSM (366 Tage)'!K223," ")</f>
        <v xml:space="preserve"> </v>
      </c>
      <c r="E185" s="140" t="str">
        <f>IF('JSM (366 Tage)'!M223&gt;0,'JSM (366 Tage)'!M223," ")</f>
        <v xml:space="preserve"> </v>
      </c>
      <c r="F185" s="222" t="str">
        <f>IF('JSM (366 Tage)'!$H$14&gt;0,'JSM (366 Tage)'!$H$14*86.4," ")</f>
        <v xml:space="preserve"> </v>
      </c>
    </row>
    <row r="186" spans="1:6">
      <c r="A186" s="223" t="s">
        <v>656</v>
      </c>
      <c r="B186" s="220" t="str">
        <f>IF('JSM (366 Tage)'!H224&gt;0,'JSM (366 Tage)'!H224," ")</f>
        <v xml:space="preserve"> </v>
      </c>
      <c r="C186" s="221" t="str">
        <f>IF('JSM (366 Tage)'!J224&gt;0,'JSM (366 Tage)'!J224," ")</f>
        <v xml:space="preserve"> </v>
      </c>
      <c r="D186" s="137" t="str">
        <f>IF('JSM (366 Tage)'!K224&gt;0,'JSM (366 Tage)'!K224," ")</f>
        <v xml:space="preserve"> </v>
      </c>
      <c r="E186" s="140" t="str">
        <f>IF('JSM (366 Tage)'!M224&gt;0,'JSM (366 Tage)'!M224," ")</f>
        <v xml:space="preserve"> </v>
      </c>
      <c r="F186" s="222" t="str">
        <f>IF('JSM (366 Tage)'!$H$14&gt;0,'JSM (366 Tage)'!$H$14*86.4," ")</f>
        <v xml:space="preserve"> </v>
      </c>
    </row>
    <row r="187" spans="1:6">
      <c r="A187" s="223" t="s">
        <v>657</v>
      </c>
      <c r="B187" s="220" t="str">
        <f>IF('JSM (366 Tage)'!H225&gt;0,'JSM (366 Tage)'!H225," ")</f>
        <v xml:space="preserve"> </v>
      </c>
      <c r="C187" s="221" t="str">
        <f>IF('JSM (366 Tage)'!J225&gt;0,'JSM (366 Tage)'!J225," ")</f>
        <v xml:space="preserve"> </v>
      </c>
      <c r="D187" s="137" t="str">
        <f>IF('JSM (366 Tage)'!K225&gt;0,'JSM (366 Tage)'!K225," ")</f>
        <v xml:space="preserve"> </v>
      </c>
      <c r="E187" s="140" t="str">
        <f>IF('JSM (366 Tage)'!M225&gt;0,'JSM (366 Tage)'!M225," ")</f>
        <v xml:space="preserve"> </v>
      </c>
      <c r="F187" s="222" t="str">
        <f>IF('JSM (366 Tage)'!$H$14&gt;0,'JSM (366 Tage)'!$H$14*86.4," ")</f>
        <v xml:space="preserve"> </v>
      </c>
    </row>
    <row r="188" spans="1:6">
      <c r="A188" s="223" t="s">
        <v>658</v>
      </c>
      <c r="B188" s="220" t="str">
        <f>IF('JSM (366 Tage)'!H226&gt;0,'JSM (366 Tage)'!H226," ")</f>
        <v xml:space="preserve"> </v>
      </c>
      <c r="C188" s="221" t="str">
        <f>IF('JSM (366 Tage)'!J226&gt;0,'JSM (366 Tage)'!J226," ")</f>
        <v xml:space="preserve"> </v>
      </c>
      <c r="D188" s="137" t="str">
        <f>IF('JSM (366 Tage)'!K226&gt;0,'JSM (366 Tage)'!K226," ")</f>
        <v xml:space="preserve"> </v>
      </c>
      <c r="E188" s="140" t="str">
        <f>IF('JSM (366 Tage)'!M226&gt;0,'JSM (366 Tage)'!M226," ")</f>
        <v xml:space="preserve"> </v>
      </c>
      <c r="F188" s="222" t="str">
        <f>IF('JSM (366 Tage)'!$H$14&gt;0,'JSM (366 Tage)'!$H$14*86.4," ")</f>
        <v xml:space="preserve"> </v>
      </c>
    </row>
    <row r="189" spans="1:6">
      <c r="A189" s="223" t="s">
        <v>659</v>
      </c>
      <c r="B189" s="220" t="str">
        <f>IF('JSM (366 Tage)'!H227&gt;0,'JSM (366 Tage)'!H227," ")</f>
        <v xml:space="preserve"> </v>
      </c>
      <c r="C189" s="221" t="str">
        <f>IF('JSM (366 Tage)'!J227&gt;0,'JSM (366 Tage)'!J227," ")</f>
        <v xml:space="preserve"> </v>
      </c>
      <c r="D189" s="137" t="str">
        <f>IF('JSM (366 Tage)'!K227&gt;0,'JSM (366 Tage)'!K227," ")</f>
        <v xml:space="preserve"> </v>
      </c>
      <c r="E189" s="140" t="str">
        <f>IF('JSM (366 Tage)'!M227&gt;0,'JSM (366 Tage)'!M227," ")</f>
        <v xml:space="preserve"> </v>
      </c>
      <c r="F189" s="222" t="str">
        <f>IF('JSM (366 Tage)'!$H$14&gt;0,'JSM (366 Tage)'!$H$14*86.4," ")</f>
        <v xml:space="preserve"> </v>
      </c>
    </row>
    <row r="190" spans="1:6">
      <c r="A190" s="223" t="s">
        <v>660</v>
      </c>
      <c r="B190" s="220" t="str">
        <f>IF('JSM (366 Tage)'!H228&gt;0,'JSM (366 Tage)'!H228," ")</f>
        <v xml:space="preserve"> </v>
      </c>
      <c r="C190" s="221" t="str">
        <f>IF('JSM (366 Tage)'!J228&gt;0,'JSM (366 Tage)'!J228," ")</f>
        <v xml:space="preserve"> </v>
      </c>
      <c r="D190" s="137" t="str">
        <f>IF('JSM (366 Tage)'!K228&gt;0,'JSM (366 Tage)'!K228," ")</f>
        <v xml:space="preserve"> </v>
      </c>
      <c r="E190" s="140" t="str">
        <f>IF('JSM (366 Tage)'!M228&gt;0,'JSM (366 Tage)'!M228," ")</f>
        <v xml:space="preserve"> </v>
      </c>
      <c r="F190" s="222" t="str">
        <f>IF('JSM (366 Tage)'!$H$14&gt;0,'JSM (366 Tage)'!$H$14*86.4," ")</f>
        <v xml:space="preserve"> </v>
      </c>
    </row>
    <row r="191" spans="1:6">
      <c r="A191" s="223" t="s">
        <v>661</v>
      </c>
      <c r="B191" s="220" t="str">
        <f>IF('JSM (366 Tage)'!H229&gt;0,'JSM (366 Tage)'!H229," ")</f>
        <v xml:space="preserve"> </v>
      </c>
      <c r="C191" s="221" t="str">
        <f>IF('JSM (366 Tage)'!J229&gt;0,'JSM (366 Tage)'!J229," ")</f>
        <v xml:space="preserve"> </v>
      </c>
      <c r="D191" s="137" t="str">
        <f>IF('JSM (366 Tage)'!K229&gt;0,'JSM (366 Tage)'!K229," ")</f>
        <v xml:space="preserve"> </v>
      </c>
      <c r="E191" s="140" t="str">
        <f>IF('JSM (366 Tage)'!M229&gt;0,'JSM (366 Tage)'!M229," ")</f>
        <v xml:space="preserve"> </v>
      </c>
      <c r="F191" s="222" t="str">
        <f>IF('JSM (366 Tage)'!$H$14&gt;0,'JSM (366 Tage)'!$H$14*86.4," ")</f>
        <v xml:space="preserve"> </v>
      </c>
    </row>
    <row r="192" spans="1:6">
      <c r="A192" s="223" t="s">
        <v>662</v>
      </c>
      <c r="B192" s="220" t="str">
        <f>IF('JSM (366 Tage)'!H230&gt;0,'JSM (366 Tage)'!H230," ")</f>
        <v xml:space="preserve"> </v>
      </c>
      <c r="C192" s="221" t="str">
        <f>IF('JSM (366 Tage)'!J230&gt;0,'JSM (366 Tage)'!J230," ")</f>
        <v xml:space="preserve"> </v>
      </c>
      <c r="D192" s="137" t="str">
        <f>IF('JSM (366 Tage)'!K230&gt;0,'JSM (366 Tage)'!K230," ")</f>
        <v xml:space="preserve"> </v>
      </c>
      <c r="E192" s="140" t="str">
        <f>IF('JSM (366 Tage)'!M230&gt;0,'JSM (366 Tage)'!M230," ")</f>
        <v xml:space="preserve"> </v>
      </c>
      <c r="F192" s="222" t="str">
        <f>IF('JSM (366 Tage)'!$H$14&gt;0,'JSM (366 Tage)'!$H$14*86.4," ")</f>
        <v xml:space="preserve"> </v>
      </c>
    </row>
    <row r="193" spans="1:6">
      <c r="A193" s="223" t="s">
        <v>663</v>
      </c>
      <c r="B193" s="220" t="str">
        <f>IF('JSM (366 Tage)'!H231&gt;0,'JSM (366 Tage)'!H231," ")</f>
        <v xml:space="preserve"> </v>
      </c>
      <c r="C193" s="221" t="str">
        <f>IF('JSM (366 Tage)'!J231&gt;0,'JSM (366 Tage)'!J231," ")</f>
        <v xml:space="preserve"> </v>
      </c>
      <c r="D193" s="137" t="str">
        <f>IF('JSM (366 Tage)'!K231&gt;0,'JSM (366 Tage)'!K231," ")</f>
        <v xml:space="preserve"> </v>
      </c>
      <c r="E193" s="140" t="str">
        <f>IF('JSM (366 Tage)'!M231&gt;0,'JSM (366 Tage)'!M231," ")</f>
        <v xml:space="preserve"> </v>
      </c>
      <c r="F193" s="222" t="str">
        <f>IF('JSM (366 Tage)'!$H$14&gt;0,'JSM (366 Tage)'!$H$14*86.4," ")</f>
        <v xml:space="preserve"> </v>
      </c>
    </row>
    <row r="194" spans="1:6">
      <c r="A194" s="223" t="s">
        <v>664</v>
      </c>
      <c r="B194" s="220" t="str">
        <f>IF('JSM (366 Tage)'!H232&gt;0,'JSM (366 Tage)'!H232," ")</f>
        <v xml:space="preserve"> </v>
      </c>
      <c r="C194" s="221" t="str">
        <f>IF('JSM (366 Tage)'!J232&gt;0,'JSM (366 Tage)'!J232," ")</f>
        <v xml:space="preserve"> </v>
      </c>
      <c r="D194" s="137" t="str">
        <f>IF('JSM (366 Tage)'!K232&gt;0,'JSM (366 Tage)'!K232," ")</f>
        <v xml:space="preserve"> </v>
      </c>
      <c r="E194" s="140" t="str">
        <f>IF('JSM (366 Tage)'!M232&gt;0,'JSM (366 Tage)'!M232," ")</f>
        <v xml:space="preserve"> </v>
      </c>
      <c r="F194" s="222" t="str">
        <f>IF('JSM (366 Tage)'!$H$14&gt;0,'JSM (366 Tage)'!$H$14*86.4," ")</f>
        <v xml:space="preserve"> </v>
      </c>
    </row>
    <row r="195" spans="1:6">
      <c r="A195" s="223" t="s">
        <v>665</v>
      </c>
      <c r="B195" s="220" t="str">
        <f>IF('JSM (366 Tage)'!H233&gt;0,'JSM (366 Tage)'!H233," ")</f>
        <v xml:space="preserve"> </v>
      </c>
      <c r="C195" s="221" t="str">
        <f>IF('JSM (366 Tage)'!J233&gt;0,'JSM (366 Tage)'!J233," ")</f>
        <v xml:space="preserve"> </v>
      </c>
      <c r="D195" s="137" t="str">
        <f>IF('JSM (366 Tage)'!K233&gt;0,'JSM (366 Tage)'!K233," ")</f>
        <v xml:space="preserve"> </v>
      </c>
      <c r="E195" s="140" t="str">
        <f>IF('JSM (366 Tage)'!M233&gt;0,'JSM (366 Tage)'!M233," ")</f>
        <v xml:space="preserve"> </v>
      </c>
      <c r="F195" s="222" t="str">
        <f>IF('JSM (366 Tage)'!$H$14&gt;0,'JSM (366 Tage)'!$H$14*86.4," ")</f>
        <v xml:space="preserve"> </v>
      </c>
    </row>
    <row r="196" spans="1:6">
      <c r="A196" s="223" t="s">
        <v>666</v>
      </c>
      <c r="B196" s="220" t="str">
        <f>IF('JSM (366 Tage)'!H234&gt;0,'JSM (366 Tage)'!H234," ")</f>
        <v xml:space="preserve"> </v>
      </c>
      <c r="C196" s="221" t="str">
        <f>IF('JSM (366 Tage)'!J234&gt;0,'JSM (366 Tage)'!J234," ")</f>
        <v xml:space="preserve"> </v>
      </c>
      <c r="D196" s="137" t="str">
        <f>IF('JSM (366 Tage)'!K234&gt;0,'JSM (366 Tage)'!K234," ")</f>
        <v xml:space="preserve"> </v>
      </c>
      <c r="E196" s="140" t="str">
        <f>IF('JSM (366 Tage)'!M234&gt;0,'JSM (366 Tage)'!M234," ")</f>
        <v xml:space="preserve"> </v>
      </c>
      <c r="F196" s="222" t="str">
        <f>IF('JSM (366 Tage)'!$H$14&gt;0,'JSM (366 Tage)'!$H$14*86.4," ")</f>
        <v xml:space="preserve"> </v>
      </c>
    </row>
    <row r="197" spans="1:6">
      <c r="A197" s="223" t="s">
        <v>667</v>
      </c>
      <c r="B197" s="220" t="str">
        <f>IF('JSM (366 Tage)'!H235&gt;0,'JSM (366 Tage)'!H235," ")</f>
        <v xml:space="preserve"> </v>
      </c>
      <c r="C197" s="221" t="str">
        <f>IF('JSM (366 Tage)'!J235&gt;0,'JSM (366 Tage)'!J235," ")</f>
        <v xml:space="preserve"> </v>
      </c>
      <c r="D197" s="137" t="str">
        <f>IF('JSM (366 Tage)'!K235&gt;0,'JSM (366 Tage)'!K235," ")</f>
        <v xml:space="preserve"> </v>
      </c>
      <c r="E197" s="140" t="str">
        <f>IF('JSM (366 Tage)'!M235&gt;0,'JSM (366 Tage)'!M235," ")</f>
        <v xml:space="preserve"> </v>
      </c>
      <c r="F197" s="222" t="str">
        <f>IF('JSM (366 Tage)'!$H$14&gt;0,'JSM (366 Tage)'!$H$14*86.4," ")</f>
        <v xml:space="preserve"> </v>
      </c>
    </row>
    <row r="198" spans="1:6">
      <c r="A198" s="223" t="s">
        <v>668</v>
      </c>
      <c r="B198" s="220" t="str">
        <f>IF('JSM (366 Tage)'!H236&gt;0,'JSM (366 Tage)'!H236," ")</f>
        <v xml:space="preserve"> </v>
      </c>
      <c r="C198" s="221" t="str">
        <f>IF('JSM (366 Tage)'!J236&gt;0,'JSM (366 Tage)'!J236," ")</f>
        <v xml:space="preserve"> </v>
      </c>
      <c r="D198" s="137" t="str">
        <f>IF('JSM (366 Tage)'!K236&gt;0,'JSM (366 Tage)'!K236," ")</f>
        <v xml:space="preserve"> </v>
      </c>
      <c r="E198" s="140" t="str">
        <f>IF('JSM (366 Tage)'!M236&gt;0,'JSM (366 Tage)'!M236," ")</f>
        <v xml:space="preserve"> </v>
      </c>
      <c r="F198" s="222" t="str">
        <f>IF('JSM (366 Tage)'!$H$14&gt;0,'JSM (366 Tage)'!$H$14*86.4," ")</f>
        <v xml:space="preserve"> </v>
      </c>
    </row>
    <row r="199" spans="1:6">
      <c r="A199" s="223" t="s">
        <v>669</v>
      </c>
      <c r="B199" s="220" t="str">
        <f>IF('JSM (366 Tage)'!H237&gt;0,'JSM (366 Tage)'!H237," ")</f>
        <v xml:space="preserve"> </v>
      </c>
      <c r="C199" s="221" t="str">
        <f>IF('JSM (366 Tage)'!J237&gt;0,'JSM (366 Tage)'!J237," ")</f>
        <v xml:space="preserve"> </v>
      </c>
      <c r="D199" s="137" t="str">
        <f>IF('JSM (366 Tage)'!K237&gt;0,'JSM (366 Tage)'!K237," ")</f>
        <v xml:space="preserve"> </v>
      </c>
      <c r="E199" s="140" t="str">
        <f>IF('JSM (366 Tage)'!M237&gt;0,'JSM (366 Tage)'!M237," ")</f>
        <v xml:space="preserve"> </v>
      </c>
      <c r="F199" s="222" t="str">
        <f>IF('JSM (366 Tage)'!$H$14&gt;0,'JSM (366 Tage)'!$H$14*86.4," ")</f>
        <v xml:space="preserve"> </v>
      </c>
    </row>
    <row r="200" spans="1:6">
      <c r="A200" s="223" t="s">
        <v>670</v>
      </c>
      <c r="B200" s="220" t="str">
        <f>IF('JSM (366 Tage)'!H238&gt;0,'JSM (366 Tage)'!H238," ")</f>
        <v xml:space="preserve"> </v>
      </c>
      <c r="C200" s="221" t="str">
        <f>IF('JSM (366 Tage)'!J238&gt;0,'JSM (366 Tage)'!J238," ")</f>
        <v xml:space="preserve"> </v>
      </c>
      <c r="D200" s="137" t="str">
        <f>IF('JSM (366 Tage)'!K238&gt;0,'JSM (366 Tage)'!K238," ")</f>
        <v xml:space="preserve"> </v>
      </c>
      <c r="E200" s="140" t="str">
        <f>IF('JSM (366 Tage)'!M238&gt;0,'JSM (366 Tage)'!M238," ")</f>
        <v xml:space="preserve"> </v>
      </c>
      <c r="F200" s="222" t="str">
        <f>IF('JSM (366 Tage)'!$H$14&gt;0,'JSM (366 Tage)'!$H$14*86.4," ")</f>
        <v xml:space="preserve"> </v>
      </c>
    </row>
    <row r="201" spans="1:6">
      <c r="A201" s="223" t="s">
        <v>671</v>
      </c>
      <c r="B201" s="220" t="str">
        <f>IF('JSM (366 Tage)'!H239&gt;0,'JSM (366 Tage)'!H239," ")</f>
        <v xml:space="preserve"> </v>
      </c>
      <c r="C201" s="221" t="str">
        <f>IF('JSM (366 Tage)'!J239&gt;0,'JSM (366 Tage)'!J239," ")</f>
        <v xml:space="preserve"> </v>
      </c>
      <c r="D201" s="137" t="str">
        <f>IF('JSM (366 Tage)'!K239&gt;0,'JSM (366 Tage)'!K239," ")</f>
        <v xml:space="preserve"> </v>
      </c>
      <c r="E201" s="140" t="str">
        <f>IF('JSM (366 Tage)'!M239&gt;0,'JSM (366 Tage)'!M239," ")</f>
        <v xml:space="preserve"> </v>
      </c>
      <c r="F201" s="222" t="str">
        <f>IF('JSM (366 Tage)'!$H$14&gt;0,'JSM (366 Tage)'!$H$14*86.4," ")</f>
        <v xml:space="preserve"> </v>
      </c>
    </row>
    <row r="202" spans="1:6">
      <c r="A202" s="223" t="s">
        <v>672</v>
      </c>
      <c r="B202" s="220" t="str">
        <f>IF('JSM (366 Tage)'!H240&gt;0,'JSM (366 Tage)'!H240," ")</f>
        <v xml:space="preserve"> </v>
      </c>
      <c r="C202" s="221" t="str">
        <f>IF('JSM (366 Tage)'!J240&gt;0,'JSM (366 Tage)'!J240," ")</f>
        <v xml:space="preserve"> </v>
      </c>
      <c r="D202" s="137" t="str">
        <f>IF('JSM (366 Tage)'!K240&gt;0,'JSM (366 Tage)'!K240," ")</f>
        <v xml:space="preserve"> </v>
      </c>
      <c r="E202" s="140" t="str">
        <f>IF('JSM (366 Tage)'!M240&gt;0,'JSM (366 Tage)'!M240," ")</f>
        <v xml:space="preserve"> </v>
      </c>
      <c r="F202" s="222" t="str">
        <f>IF('JSM (366 Tage)'!$H$14&gt;0,'JSM (366 Tage)'!$H$14*86.4," ")</f>
        <v xml:space="preserve"> </v>
      </c>
    </row>
    <row r="203" spans="1:6">
      <c r="A203" s="223" t="s">
        <v>673</v>
      </c>
      <c r="B203" s="220" t="str">
        <f>IF('JSM (366 Tage)'!H241&gt;0,'JSM (366 Tage)'!H241," ")</f>
        <v xml:space="preserve"> </v>
      </c>
      <c r="C203" s="221" t="str">
        <f>IF('JSM (366 Tage)'!J241&gt;0,'JSM (366 Tage)'!J241," ")</f>
        <v xml:space="preserve"> </v>
      </c>
      <c r="D203" s="137" t="str">
        <f>IF('JSM (366 Tage)'!K241&gt;0,'JSM (366 Tage)'!K241," ")</f>
        <v xml:space="preserve"> </v>
      </c>
      <c r="E203" s="140" t="str">
        <f>IF('JSM (366 Tage)'!M241&gt;0,'JSM (366 Tage)'!M241," ")</f>
        <v xml:space="preserve"> </v>
      </c>
      <c r="F203" s="222" t="str">
        <f>IF('JSM (366 Tage)'!$H$14&gt;0,'JSM (366 Tage)'!$H$14*86.4," ")</f>
        <v xml:space="preserve"> </v>
      </c>
    </row>
    <row r="204" spans="1:6">
      <c r="A204" s="223" t="s">
        <v>674</v>
      </c>
      <c r="B204" s="220" t="str">
        <f>IF('JSM (366 Tage)'!H242&gt;0,'JSM (366 Tage)'!H242," ")</f>
        <v xml:space="preserve"> </v>
      </c>
      <c r="C204" s="221" t="str">
        <f>IF('JSM (366 Tage)'!J242&gt;0,'JSM (366 Tage)'!J242," ")</f>
        <v xml:space="preserve"> </v>
      </c>
      <c r="D204" s="137" t="str">
        <f>IF('JSM (366 Tage)'!K242&gt;0,'JSM (366 Tage)'!K242," ")</f>
        <v xml:space="preserve"> </v>
      </c>
      <c r="E204" s="140" t="str">
        <f>IF('JSM (366 Tage)'!M242&gt;0,'JSM (366 Tage)'!M242," ")</f>
        <v xml:space="preserve"> </v>
      </c>
      <c r="F204" s="222" t="str">
        <f>IF('JSM (366 Tage)'!$H$14&gt;0,'JSM (366 Tage)'!$H$14*86.4," ")</f>
        <v xml:space="preserve"> </v>
      </c>
    </row>
    <row r="205" spans="1:6">
      <c r="A205" s="223" t="s">
        <v>675</v>
      </c>
      <c r="B205" s="220" t="str">
        <f>IF('JSM (366 Tage)'!H243&gt;0,'JSM (366 Tage)'!H243," ")</f>
        <v xml:space="preserve"> </v>
      </c>
      <c r="C205" s="221" t="str">
        <f>IF('JSM (366 Tage)'!J243&gt;0,'JSM (366 Tage)'!J243," ")</f>
        <v xml:space="preserve"> </v>
      </c>
      <c r="D205" s="137" t="str">
        <f>IF('JSM (366 Tage)'!K243&gt;0,'JSM (366 Tage)'!K243," ")</f>
        <v xml:space="preserve"> </v>
      </c>
      <c r="E205" s="140" t="str">
        <f>IF('JSM (366 Tage)'!M243&gt;0,'JSM (366 Tage)'!M243," ")</f>
        <v xml:space="preserve"> </v>
      </c>
      <c r="F205" s="222" t="str">
        <f>IF('JSM (366 Tage)'!$H$14&gt;0,'JSM (366 Tage)'!$H$14*86.4," ")</f>
        <v xml:space="preserve"> </v>
      </c>
    </row>
    <row r="206" spans="1:6">
      <c r="A206" s="223" t="s">
        <v>676</v>
      </c>
      <c r="B206" s="220" t="str">
        <f>IF('JSM (366 Tage)'!H244&gt;0,'JSM (366 Tage)'!H244," ")</f>
        <v xml:space="preserve"> </v>
      </c>
      <c r="C206" s="221" t="str">
        <f>IF('JSM (366 Tage)'!J244&gt;0,'JSM (366 Tage)'!J244," ")</f>
        <v xml:space="preserve"> </v>
      </c>
      <c r="D206" s="137" t="str">
        <f>IF('JSM (366 Tage)'!K244&gt;0,'JSM (366 Tage)'!K244," ")</f>
        <v xml:space="preserve"> </v>
      </c>
      <c r="E206" s="140" t="str">
        <f>IF('JSM (366 Tage)'!M244&gt;0,'JSM (366 Tage)'!M244," ")</f>
        <v xml:space="preserve"> </v>
      </c>
      <c r="F206" s="222" t="str">
        <f>IF('JSM (366 Tage)'!$H$14&gt;0,'JSM (366 Tage)'!$H$14*86.4," ")</f>
        <v xml:space="preserve"> </v>
      </c>
    </row>
    <row r="207" spans="1:6">
      <c r="A207" s="223" t="s">
        <v>677</v>
      </c>
      <c r="B207" s="220" t="str">
        <f>IF('JSM (366 Tage)'!H245&gt;0,'JSM (366 Tage)'!H245," ")</f>
        <v xml:space="preserve"> </v>
      </c>
      <c r="C207" s="221" t="str">
        <f>IF('JSM (366 Tage)'!J245&gt;0,'JSM (366 Tage)'!J245," ")</f>
        <v xml:space="preserve"> </v>
      </c>
      <c r="D207" s="137" t="str">
        <f>IF('JSM (366 Tage)'!K245&gt;0,'JSM (366 Tage)'!K245," ")</f>
        <v xml:space="preserve"> </v>
      </c>
      <c r="E207" s="140" t="str">
        <f>IF('JSM (366 Tage)'!M245&gt;0,'JSM (366 Tage)'!M245," ")</f>
        <v xml:space="preserve"> </v>
      </c>
      <c r="F207" s="222" t="str">
        <f>IF('JSM (366 Tage)'!$H$14&gt;0,'JSM (366 Tage)'!$H$14*86.4," ")</f>
        <v xml:space="preserve"> </v>
      </c>
    </row>
    <row r="208" spans="1:6">
      <c r="A208" s="223" t="s">
        <v>678</v>
      </c>
      <c r="B208" s="220" t="str">
        <f>IF('JSM (366 Tage)'!H246&gt;0,'JSM (366 Tage)'!H246," ")</f>
        <v xml:space="preserve"> </v>
      </c>
      <c r="C208" s="221" t="str">
        <f>IF('JSM (366 Tage)'!J246&gt;0,'JSM (366 Tage)'!J246," ")</f>
        <v xml:space="preserve"> </v>
      </c>
      <c r="D208" s="137" t="str">
        <f>IF('JSM (366 Tage)'!K246&gt;0,'JSM (366 Tage)'!K246," ")</f>
        <v xml:space="preserve"> </v>
      </c>
      <c r="E208" s="140" t="str">
        <f>IF('JSM (366 Tage)'!M246&gt;0,'JSM (366 Tage)'!M246," ")</f>
        <v xml:space="preserve"> </v>
      </c>
      <c r="F208" s="222" t="str">
        <f>IF('JSM (366 Tage)'!$H$14&gt;0,'JSM (366 Tage)'!$H$14*86.4," ")</f>
        <v xml:space="preserve"> </v>
      </c>
    </row>
    <row r="209" spans="1:6">
      <c r="A209" s="223" t="s">
        <v>679</v>
      </c>
      <c r="B209" s="220" t="str">
        <f>IF('JSM (366 Tage)'!H247&gt;0,'JSM (366 Tage)'!H247," ")</f>
        <v xml:space="preserve"> </v>
      </c>
      <c r="C209" s="221" t="str">
        <f>IF('JSM (366 Tage)'!J247&gt;0,'JSM (366 Tage)'!J247," ")</f>
        <v xml:space="preserve"> </v>
      </c>
      <c r="D209" s="137" t="str">
        <f>IF('JSM (366 Tage)'!K247&gt;0,'JSM (366 Tage)'!K247," ")</f>
        <v xml:space="preserve"> </v>
      </c>
      <c r="E209" s="140" t="str">
        <f>IF('JSM (366 Tage)'!M247&gt;0,'JSM (366 Tage)'!M247," ")</f>
        <v xml:space="preserve"> </v>
      </c>
      <c r="F209" s="222" t="str">
        <f>IF('JSM (366 Tage)'!$H$14&gt;0,'JSM (366 Tage)'!$H$14*86.4," ")</f>
        <v xml:space="preserve"> </v>
      </c>
    </row>
    <row r="210" spans="1:6">
      <c r="A210" s="223" t="s">
        <v>680</v>
      </c>
      <c r="B210" s="220" t="str">
        <f>IF('JSM (366 Tage)'!H248&gt;0,'JSM (366 Tage)'!H248," ")</f>
        <v xml:space="preserve"> </v>
      </c>
      <c r="C210" s="221" t="str">
        <f>IF('JSM (366 Tage)'!J248&gt;0,'JSM (366 Tage)'!J248," ")</f>
        <v xml:space="preserve"> </v>
      </c>
      <c r="D210" s="137" t="str">
        <f>IF('JSM (366 Tage)'!K248&gt;0,'JSM (366 Tage)'!K248," ")</f>
        <v xml:space="preserve"> </v>
      </c>
      <c r="E210" s="140" t="str">
        <f>IF('JSM (366 Tage)'!M248&gt;0,'JSM (366 Tage)'!M248," ")</f>
        <v xml:space="preserve"> </v>
      </c>
      <c r="F210" s="222" t="str">
        <f>IF('JSM (366 Tage)'!$H$14&gt;0,'JSM (366 Tage)'!$H$14*86.4," ")</f>
        <v xml:space="preserve"> </v>
      </c>
    </row>
    <row r="211" spans="1:6">
      <c r="A211" s="223" t="s">
        <v>681</v>
      </c>
      <c r="B211" s="220" t="str">
        <f>IF('JSM (366 Tage)'!H249&gt;0,'JSM (366 Tage)'!H249," ")</f>
        <v xml:space="preserve"> </v>
      </c>
      <c r="C211" s="221" t="str">
        <f>IF('JSM (366 Tage)'!J249&gt;0,'JSM (366 Tage)'!J249," ")</f>
        <v xml:space="preserve"> </v>
      </c>
      <c r="D211" s="137" t="str">
        <f>IF('JSM (366 Tage)'!K249&gt;0,'JSM (366 Tage)'!K249," ")</f>
        <v xml:space="preserve"> </v>
      </c>
      <c r="E211" s="140" t="str">
        <f>IF('JSM (366 Tage)'!M249&gt;0,'JSM (366 Tage)'!M249," ")</f>
        <v xml:space="preserve"> </v>
      </c>
      <c r="F211" s="222" t="str">
        <f>IF('JSM (366 Tage)'!$H$14&gt;0,'JSM (366 Tage)'!$H$14*86.4," ")</f>
        <v xml:space="preserve"> </v>
      </c>
    </row>
    <row r="212" spans="1:6">
      <c r="A212" s="223" t="s">
        <v>682</v>
      </c>
      <c r="B212" s="220" t="str">
        <f>IF('JSM (366 Tage)'!H250&gt;0,'JSM (366 Tage)'!H250," ")</f>
        <v xml:space="preserve"> </v>
      </c>
      <c r="C212" s="221" t="str">
        <f>IF('JSM (366 Tage)'!J250&gt;0,'JSM (366 Tage)'!J250," ")</f>
        <v xml:space="preserve"> </v>
      </c>
      <c r="D212" s="137" t="str">
        <f>IF('JSM (366 Tage)'!K250&gt;0,'JSM (366 Tage)'!K250," ")</f>
        <v xml:space="preserve"> </v>
      </c>
      <c r="E212" s="140" t="str">
        <f>IF('JSM (366 Tage)'!M250&gt;0,'JSM (366 Tage)'!M250," ")</f>
        <v xml:space="preserve"> </v>
      </c>
      <c r="F212" s="222" t="str">
        <f>IF('JSM (366 Tage)'!$H$14&gt;0,'JSM (366 Tage)'!$H$14*86.4," ")</f>
        <v xml:space="preserve"> </v>
      </c>
    </row>
    <row r="213" spans="1:6">
      <c r="A213" s="223" t="s">
        <v>683</v>
      </c>
      <c r="B213" s="220" t="str">
        <f>IF('JSM (366 Tage)'!H251&gt;0,'JSM (366 Tage)'!H251," ")</f>
        <v xml:space="preserve"> </v>
      </c>
      <c r="C213" s="221" t="str">
        <f>IF('JSM (366 Tage)'!J251&gt;0,'JSM (366 Tage)'!J251," ")</f>
        <v xml:space="preserve"> </v>
      </c>
      <c r="D213" s="137" t="str">
        <f>IF('JSM (366 Tage)'!K251&gt;0,'JSM (366 Tage)'!K251," ")</f>
        <v xml:space="preserve"> </v>
      </c>
      <c r="E213" s="140" t="str">
        <f>IF('JSM (366 Tage)'!M251&gt;0,'JSM (366 Tage)'!M251," ")</f>
        <v xml:space="preserve"> </v>
      </c>
      <c r="F213" s="222" t="str">
        <f>IF('JSM (366 Tage)'!$H$14&gt;0,'JSM (366 Tage)'!$H$14*86.4," ")</f>
        <v xml:space="preserve"> </v>
      </c>
    </row>
    <row r="214" spans="1:6">
      <c r="A214" s="223" t="s">
        <v>684</v>
      </c>
      <c r="B214" s="220" t="str">
        <f>IF('JSM (366 Tage)'!H252&gt;0,'JSM (366 Tage)'!H252," ")</f>
        <v xml:space="preserve"> </v>
      </c>
      <c r="C214" s="221" t="str">
        <f>IF('JSM (366 Tage)'!J252&gt;0,'JSM (366 Tage)'!J252," ")</f>
        <v xml:space="preserve"> </v>
      </c>
      <c r="D214" s="137" t="str">
        <f>IF('JSM (366 Tage)'!K252&gt;0,'JSM (366 Tage)'!K252," ")</f>
        <v xml:space="preserve"> </v>
      </c>
      <c r="E214" s="140" t="str">
        <f>IF('JSM (366 Tage)'!M252&gt;0,'JSM (366 Tage)'!M252," ")</f>
        <v xml:space="preserve"> </v>
      </c>
      <c r="F214" s="222" t="str">
        <f>IF('JSM (366 Tage)'!$H$14&gt;0,'JSM (366 Tage)'!$H$14*86.4," ")</f>
        <v xml:space="preserve"> </v>
      </c>
    </row>
    <row r="215" spans="1:6">
      <c r="A215" s="223" t="s">
        <v>685</v>
      </c>
      <c r="B215" s="220" t="str">
        <f>IF('JSM (366 Tage)'!H253&gt;0,'JSM (366 Tage)'!H253," ")</f>
        <v xml:space="preserve"> </v>
      </c>
      <c r="C215" s="221" t="str">
        <f>IF('JSM (366 Tage)'!J253&gt;0,'JSM (366 Tage)'!J253," ")</f>
        <v xml:space="preserve"> </v>
      </c>
      <c r="D215" s="137" t="str">
        <f>IF('JSM (366 Tage)'!K253&gt;0,'JSM (366 Tage)'!K253," ")</f>
        <v xml:space="preserve"> </v>
      </c>
      <c r="E215" s="140" t="str">
        <f>IF('JSM (366 Tage)'!M253&gt;0,'JSM (366 Tage)'!M253," ")</f>
        <v xml:space="preserve"> </v>
      </c>
      <c r="F215" s="222" t="str">
        <f>IF('JSM (366 Tage)'!$H$14&gt;0,'JSM (366 Tage)'!$H$14*86.4," ")</f>
        <v xml:space="preserve"> </v>
      </c>
    </row>
    <row r="216" spans="1:6">
      <c r="A216" s="223" t="s">
        <v>686</v>
      </c>
      <c r="B216" s="220" t="str">
        <f>IF('JSM (366 Tage)'!H254&gt;0,'JSM (366 Tage)'!H254," ")</f>
        <v xml:space="preserve"> </v>
      </c>
      <c r="C216" s="221" t="str">
        <f>IF('JSM (366 Tage)'!J254&gt;0,'JSM (366 Tage)'!J254," ")</f>
        <v xml:space="preserve"> </v>
      </c>
      <c r="D216" s="137" t="str">
        <f>IF('JSM (366 Tage)'!K254&gt;0,'JSM (366 Tage)'!K254," ")</f>
        <v xml:space="preserve"> </v>
      </c>
      <c r="E216" s="140" t="str">
        <f>IF('JSM (366 Tage)'!M254&gt;0,'JSM (366 Tage)'!M254," ")</f>
        <v xml:space="preserve"> </v>
      </c>
      <c r="F216" s="222" t="str">
        <f>IF('JSM (366 Tage)'!$H$14&gt;0,'JSM (366 Tage)'!$H$14*86.4," ")</f>
        <v xml:space="preserve"> </v>
      </c>
    </row>
    <row r="217" spans="1:6">
      <c r="A217" s="223" t="s">
        <v>687</v>
      </c>
      <c r="B217" s="220" t="str">
        <f>IF('JSM (366 Tage)'!H255&gt;0,'JSM (366 Tage)'!H255," ")</f>
        <v xml:space="preserve"> </v>
      </c>
      <c r="C217" s="221" t="str">
        <f>IF('JSM (366 Tage)'!J255&gt;0,'JSM (366 Tage)'!J255," ")</f>
        <v xml:space="preserve"> </v>
      </c>
      <c r="D217" s="137" t="str">
        <f>IF('JSM (366 Tage)'!K255&gt;0,'JSM (366 Tage)'!K255," ")</f>
        <v xml:space="preserve"> </v>
      </c>
      <c r="E217" s="140" t="str">
        <f>IF('JSM (366 Tage)'!M255&gt;0,'JSM (366 Tage)'!M255," ")</f>
        <v xml:space="preserve"> </v>
      </c>
      <c r="F217" s="222" t="str">
        <f>IF('JSM (366 Tage)'!$H$14&gt;0,'JSM (366 Tage)'!$H$14*86.4," ")</f>
        <v xml:space="preserve"> </v>
      </c>
    </row>
    <row r="218" spans="1:6">
      <c r="A218" s="223" t="s">
        <v>688</v>
      </c>
      <c r="B218" s="220" t="str">
        <f>IF('JSM (366 Tage)'!H256&gt;0,'JSM (366 Tage)'!H256," ")</f>
        <v xml:space="preserve"> </v>
      </c>
      <c r="C218" s="221" t="str">
        <f>IF('JSM (366 Tage)'!J256&gt;0,'JSM (366 Tage)'!J256," ")</f>
        <v xml:space="preserve"> </v>
      </c>
      <c r="D218" s="137" t="str">
        <f>IF('JSM (366 Tage)'!K256&gt;0,'JSM (366 Tage)'!K256," ")</f>
        <v xml:space="preserve"> </v>
      </c>
      <c r="E218" s="140" t="str">
        <f>IF('JSM (366 Tage)'!M256&gt;0,'JSM (366 Tage)'!M256," ")</f>
        <v xml:space="preserve"> </v>
      </c>
      <c r="F218" s="222" t="str">
        <f>IF('JSM (366 Tage)'!$H$14&gt;0,'JSM (366 Tage)'!$H$14*86.4," ")</f>
        <v xml:space="preserve"> </v>
      </c>
    </row>
    <row r="219" spans="1:6">
      <c r="A219" s="223" t="s">
        <v>689</v>
      </c>
      <c r="B219" s="220" t="str">
        <f>IF('JSM (366 Tage)'!H257&gt;0,'JSM (366 Tage)'!H257," ")</f>
        <v xml:space="preserve"> </v>
      </c>
      <c r="C219" s="221" t="str">
        <f>IF('JSM (366 Tage)'!J257&gt;0,'JSM (366 Tage)'!J257," ")</f>
        <v xml:space="preserve"> </v>
      </c>
      <c r="D219" s="137" t="str">
        <f>IF('JSM (366 Tage)'!K257&gt;0,'JSM (366 Tage)'!K257," ")</f>
        <v xml:space="preserve"> </v>
      </c>
      <c r="E219" s="140" t="str">
        <f>IF('JSM (366 Tage)'!M257&gt;0,'JSM (366 Tage)'!M257," ")</f>
        <v xml:space="preserve"> </v>
      </c>
      <c r="F219" s="222" t="str">
        <f>IF('JSM (366 Tage)'!$H$14&gt;0,'JSM (366 Tage)'!$H$14*86.4," ")</f>
        <v xml:space="preserve"> </v>
      </c>
    </row>
    <row r="220" spans="1:6">
      <c r="A220" s="223" t="s">
        <v>690</v>
      </c>
      <c r="B220" s="220" t="str">
        <f>IF('JSM (366 Tage)'!H258&gt;0,'JSM (366 Tage)'!H258," ")</f>
        <v xml:space="preserve"> </v>
      </c>
      <c r="C220" s="221" t="str">
        <f>IF('JSM (366 Tage)'!J258&gt;0,'JSM (366 Tage)'!J258," ")</f>
        <v xml:space="preserve"> </v>
      </c>
      <c r="D220" s="137" t="str">
        <f>IF('JSM (366 Tage)'!K258&gt;0,'JSM (366 Tage)'!K258," ")</f>
        <v xml:space="preserve"> </v>
      </c>
      <c r="E220" s="140" t="str">
        <f>IF('JSM (366 Tage)'!M258&gt;0,'JSM (366 Tage)'!M258," ")</f>
        <v xml:space="preserve"> </v>
      </c>
      <c r="F220" s="222" t="str">
        <f>IF('JSM (366 Tage)'!$H$14&gt;0,'JSM (366 Tage)'!$H$14*86.4," ")</f>
        <v xml:space="preserve"> </v>
      </c>
    </row>
    <row r="221" spans="1:6">
      <c r="A221" s="223" t="s">
        <v>691</v>
      </c>
      <c r="B221" s="220" t="str">
        <f>IF('JSM (366 Tage)'!H259&gt;0,'JSM (366 Tage)'!H259," ")</f>
        <v xml:space="preserve"> </v>
      </c>
      <c r="C221" s="221" t="str">
        <f>IF('JSM (366 Tage)'!J259&gt;0,'JSM (366 Tage)'!J259," ")</f>
        <v xml:space="preserve"> </v>
      </c>
      <c r="D221" s="137" t="str">
        <f>IF('JSM (366 Tage)'!K259&gt;0,'JSM (366 Tage)'!K259," ")</f>
        <v xml:space="preserve"> </v>
      </c>
      <c r="E221" s="140" t="str">
        <f>IF('JSM (366 Tage)'!M259&gt;0,'JSM (366 Tage)'!M259," ")</f>
        <v xml:space="preserve"> </v>
      </c>
      <c r="F221" s="222" t="str">
        <f>IF('JSM (366 Tage)'!$H$14&gt;0,'JSM (366 Tage)'!$H$14*86.4," ")</f>
        <v xml:space="preserve"> </v>
      </c>
    </row>
    <row r="222" spans="1:6">
      <c r="A222" s="223" t="s">
        <v>692</v>
      </c>
      <c r="B222" s="220" t="str">
        <f>IF('JSM (366 Tage)'!H260&gt;0,'JSM (366 Tage)'!H260," ")</f>
        <v xml:space="preserve"> </v>
      </c>
      <c r="C222" s="221" t="str">
        <f>IF('JSM (366 Tage)'!J260&gt;0,'JSM (366 Tage)'!J260," ")</f>
        <v xml:space="preserve"> </v>
      </c>
      <c r="D222" s="137" t="str">
        <f>IF('JSM (366 Tage)'!K260&gt;0,'JSM (366 Tage)'!K260," ")</f>
        <v xml:space="preserve"> </v>
      </c>
      <c r="E222" s="140" t="str">
        <f>IF('JSM (366 Tage)'!M260&gt;0,'JSM (366 Tage)'!M260," ")</f>
        <v xml:space="preserve"> </v>
      </c>
      <c r="F222" s="222" t="str">
        <f>IF('JSM (366 Tage)'!$H$14&gt;0,'JSM (366 Tage)'!$H$14*86.4," ")</f>
        <v xml:space="preserve"> </v>
      </c>
    </row>
    <row r="223" spans="1:6">
      <c r="A223" s="223" t="s">
        <v>693</v>
      </c>
      <c r="B223" s="220" t="str">
        <f>IF('JSM (366 Tage)'!H261&gt;0,'JSM (366 Tage)'!H261," ")</f>
        <v xml:space="preserve"> </v>
      </c>
      <c r="C223" s="221" t="str">
        <f>IF('JSM (366 Tage)'!J261&gt;0,'JSM (366 Tage)'!J261," ")</f>
        <v xml:space="preserve"> </v>
      </c>
      <c r="D223" s="137" t="str">
        <f>IF('JSM (366 Tage)'!K261&gt;0,'JSM (366 Tage)'!K261," ")</f>
        <v xml:space="preserve"> </v>
      </c>
      <c r="E223" s="140" t="str">
        <f>IF('JSM (366 Tage)'!M261&gt;0,'JSM (366 Tage)'!M261," ")</f>
        <v xml:space="preserve"> </v>
      </c>
      <c r="F223" s="222" t="str">
        <f>IF('JSM (366 Tage)'!$H$14&gt;0,'JSM (366 Tage)'!$H$14*86.4," ")</f>
        <v xml:space="preserve"> </v>
      </c>
    </row>
    <row r="224" spans="1:6">
      <c r="A224" s="223" t="s">
        <v>694</v>
      </c>
      <c r="B224" s="220" t="str">
        <f>IF('JSM (366 Tage)'!H262&gt;0,'JSM (366 Tage)'!H262," ")</f>
        <v xml:space="preserve"> </v>
      </c>
      <c r="C224" s="221" t="str">
        <f>IF('JSM (366 Tage)'!J262&gt;0,'JSM (366 Tage)'!J262," ")</f>
        <v xml:space="preserve"> </v>
      </c>
      <c r="D224" s="137" t="str">
        <f>IF('JSM (366 Tage)'!K262&gt;0,'JSM (366 Tage)'!K262," ")</f>
        <v xml:space="preserve"> </v>
      </c>
      <c r="E224" s="140" t="str">
        <f>IF('JSM (366 Tage)'!M262&gt;0,'JSM (366 Tage)'!M262," ")</f>
        <v xml:space="preserve"> </v>
      </c>
      <c r="F224" s="222" t="str">
        <f>IF('JSM (366 Tage)'!$H$14&gt;0,'JSM (366 Tage)'!$H$14*86.4," ")</f>
        <v xml:space="preserve"> </v>
      </c>
    </row>
    <row r="225" spans="1:6">
      <c r="A225" s="223" t="s">
        <v>695</v>
      </c>
      <c r="B225" s="220" t="str">
        <f>IF('JSM (366 Tage)'!H263&gt;0,'JSM (366 Tage)'!H263," ")</f>
        <v xml:space="preserve"> </v>
      </c>
      <c r="C225" s="221" t="str">
        <f>IF('JSM (366 Tage)'!J263&gt;0,'JSM (366 Tage)'!J263," ")</f>
        <v xml:space="preserve"> </v>
      </c>
      <c r="D225" s="137" t="str">
        <f>IF('JSM (366 Tage)'!K263&gt;0,'JSM (366 Tage)'!K263," ")</f>
        <v xml:space="preserve"> </v>
      </c>
      <c r="E225" s="140" t="str">
        <f>IF('JSM (366 Tage)'!M263&gt;0,'JSM (366 Tage)'!M263," ")</f>
        <v xml:space="preserve"> </v>
      </c>
      <c r="F225" s="222" t="str">
        <f>IF('JSM (366 Tage)'!$H$14&gt;0,'JSM (366 Tage)'!$H$14*86.4," ")</f>
        <v xml:space="preserve"> </v>
      </c>
    </row>
    <row r="226" spans="1:6">
      <c r="A226" s="223" t="s">
        <v>696</v>
      </c>
      <c r="B226" s="220" t="str">
        <f>IF('JSM (366 Tage)'!H264&gt;0,'JSM (366 Tage)'!H264," ")</f>
        <v xml:space="preserve"> </v>
      </c>
      <c r="C226" s="221" t="str">
        <f>IF('JSM (366 Tage)'!J264&gt;0,'JSM (366 Tage)'!J264," ")</f>
        <v xml:space="preserve"> </v>
      </c>
      <c r="D226" s="137" t="str">
        <f>IF('JSM (366 Tage)'!K264&gt;0,'JSM (366 Tage)'!K264," ")</f>
        <v xml:space="preserve"> </v>
      </c>
      <c r="E226" s="140" t="str">
        <f>IF('JSM (366 Tage)'!M264&gt;0,'JSM (366 Tage)'!M264," ")</f>
        <v xml:space="preserve"> </v>
      </c>
      <c r="F226" s="222" t="str">
        <f>IF('JSM (366 Tage)'!$H$14&gt;0,'JSM (366 Tage)'!$H$14*86.4," ")</f>
        <v xml:space="preserve"> </v>
      </c>
    </row>
    <row r="227" spans="1:6">
      <c r="A227" s="223" t="s">
        <v>697</v>
      </c>
      <c r="B227" s="220" t="str">
        <f>IF('JSM (366 Tage)'!H265&gt;0,'JSM (366 Tage)'!H265," ")</f>
        <v xml:space="preserve"> </v>
      </c>
      <c r="C227" s="221" t="str">
        <f>IF('JSM (366 Tage)'!J265&gt;0,'JSM (366 Tage)'!J265," ")</f>
        <v xml:space="preserve"> </v>
      </c>
      <c r="D227" s="137" t="str">
        <f>IF('JSM (366 Tage)'!K265&gt;0,'JSM (366 Tage)'!K265," ")</f>
        <v xml:space="preserve"> </v>
      </c>
      <c r="E227" s="140" t="str">
        <f>IF('JSM (366 Tage)'!M265&gt;0,'JSM (366 Tage)'!M265," ")</f>
        <v xml:space="preserve"> </v>
      </c>
      <c r="F227" s="222" t="str">
        <f>IF('JSM (366 Tage)'!$H$14&gt;0,'JSM (366 Tage)'!$H$14*86.4," ")</f>
        <v xml:space="preserve"> </v>
      </c>
    </row>
    <row r="228" spans="1:6">
      <c r="A228" s="223" t="s">
        <v>698</v>
      </c>
      <c r="B228" s="220" t="str">
        <f>IF('JSM (366 Tage)'!H266&gt;0,'JSM (366 Tage)'!H266," ")</f>
        <v xml:space="preserve"> </v>
      </c>
      <c r="C228" s="221" t="str">
        <f>IF('JSM (366 Tage)'!J266&gt;0,'JSM (366 Tage)'!J266," ")</f>
        <v xml:space="preserve"> </v>
      </c>
      <c r="D228" s="137" t="str">
        <f>IF('JSM (366 Tage)'!K266&gt;0,'JSM (366 Tage)'!K266," ")</f>
        <v xml:space="preserve"> </v>
      </c>
      <c r="E228" s="140" t="str">
        <f>IF('JSM (366 Tage)'!M266&gt;0,'JSM (366 Tage)'!M266," ")</f>
        <v xml:space="preserve"> </v>
      </c>
      <c r="F228" s="222" t="str">
        <f>IF('JSM (366 Tage)'!$H$14&gt;0,'JSM (366 Tage)'!$H$14*86.4," ")</f>
        <v xml:space="preserve"> </v>
      </c>
    </row>
    <row r="229" spans="1:6">
      <c r="A229" s="223" t="s">
        <v>699</v>
      </c>
      <c r="B229" s="220" t="str">
        <f>IF('JSM (366 Tage)'!H267&gt;0,'JSM (366 Tage)'!H267," ")</f>
        <v xml:space="preserve"> </v>
      </c>
      <c r="C229" s="221" t="str">
        <f>IF('JSM (366 Tage)'!J267&gt;0,'JSM (366 Tage)'!J267," ")</f>
        <v xml:space="preserve"> </v>
      </c>
      <c r="D229" s="137" t="str">
        <f>IF('JSM (366 Tage)'!K267&gt;0,'JSM (366 Tage)'!K267," ")</f>
        <v xml:space="preserve"> </v>
      </c>
      <c r="E229" s="140" t="str">
        <f>IF('JSM (366 Tage)'!M267&gt;0,'JSM (366 Tage)'!M267," ")</f>
        <v xml:space="preserve"> </v>
      </c>
      <c r="F229" s="222" t="str">
        <f>IF('JSM (366 Tage)'!$H$14&gt;0,'JSM (366 Tage)'!$H$14*86.4," ")</f>
        <v xml:space="preserve"> </v>
      </c>
    </row>
    <row r="230" spans="1:6">
      <c r="A230" s="223" t="s">
        <v>700</v>
      </c>
      <c r="B230" s="220" t="str">
        <f>IF('JSM (366 Tage)'!H268&gt;0,'JSM (366 Tage)'!H268," ")</f>
        <v xml:space="preserve"> </v>
      </c>
      <c r="C230" s="221" t="str">
        <f>IF('JSM (366 Tage)'!J268&gt;0,'JSM (366 Tage)'!J268," ")</f>
        <v xml:space="preserve"> </v>
      </c>
      <c r="D230" s="137" t="str">
        <f>IF('JSM (366 Tage)'!K268&gt;0,'JSM (366 Tage)'!K268," ")</f>
        <v xml:space="preserve"> </v>
      </c>
      <c r="E230" s="140" t="str">
        <f>IF('JSM (366 Tage)'!M268&gt;0,'JSM (366 Tage)'!M268," ")</f>
        <v xml:space="preserve"> </v>
      </c>
      <c r="F230" s="222" t="str">
        <f>IF('JSM (366 Tage)'!$H$14&gt;0,'JSM (366 Tage)'!$H$14*86.4," ")</f>
        <v xml:space="preserve"> </v>
      </c>
    </row>
    <row r="231" spans="1:6">
      <c r="A231" s="223" t="s">
        <v>701</v>
      </c>
      <c r="B231" s="220" t="str">
        <f>IF('JSM (366 Tage)'!H269&gt;0,'JSM (366 Tage)'!H269," ")</f>
        <v xml:space="preserve"> </v>
      </c>
      <c r="C231" s="221" t="str">
        <f>IF('JSM (366 Tage)'!J269&gt;0,'JSM (366 Tage)'!J269," ")</f>
        <v xml:space="preserve"> </v>
      </c>
      <c r="D231" s="137" t="str">
        <f>IF('JSM (366 Tage)'!K269&gt;0,'JSM (366 Tage)'!K269," ")</f>
        <v xml:space="preserve"> </v>
      </c>
      <c r="E231" s="140" t="str">
        <f>IF('JSM (366 Tage)'!M269&gt;0,'JSM (366 Tage)'!M269," ")</f>
        <v xml:space="preserve"> </v>
      </c>
      <c r="F231" s="222" t="str">
        <f>IF('JSM (366 Tage)'!$H$14&gt;0,'JSM (366 Tage)'!$H$14*86.4," ")</f>
        <v xml:space="preserve"> </v>
      </c>
    </row>
    <row r="232" spans="1:6">
      <c r="A232" s="223" t="s">
        <v>702</v>
      </c>
      <c r="B232" s="220" t="str">
        <f>IF('JSM (366 Tage)'!H270&gt;0,'JSM (366 Tage)'!H270," ")</f>
        <v xml:space="preserve"> </v>
      </c>
      <c r="C232" s="221" t="str">
        <f>IF('JSM (366 Tage)'!J270&gt;0,'JSM (366 Tage)'!J270," ")</f>
        <v xml:space="preserve"> </v>
      </c>
      <c r="D232" s="137" t="str">
        <f>IF('JSM (366 Tage)'!K270&gt;0,'JSM (366 Tage)'!K270," ")</f>
        <v xml:space="preserve"> </v>
      </c>
      <c r="E232" s="140" t="str">
        <f>IF('JSM (366 Tage)'!M270&gt;0,'JSM (366 Tage)'!M270," ")</f>
        <v xml:space="preserve"> </v>
      </c>
      <c r="F232" s="222" t="str">
        <f>IF('JSM (366 Tage)'!$H$14&gt;0,'JSM (366 Tage)'!$H$14*86.4," ")</f>
        <v xml:space="preserve"> </v>
      </c>
    </row>
    <row r="233" spans="1:6">
      <c r="A233" s="223" t="s">
        <v>703</v>
      </c>
      <c r="B233" s="220" t="str">
        <f>IF('JSM (366 Tage)'!H271&gt;0,'JSM (366 Tage)'!H271," ")</f>
        <v xml:space="preserve"> </v>
      </c>
      <c r="C233" s="221" t="str">
        <f>IF('JSM (366 Tage)'!J271&gt;0,'JSM (366 Tage)'!J271," ")</f>
        <v xml:space="preserve"> </v>
      </c>
      <c r="D233" s="137" t="str">
        <f>IF('JSM (366 Tage)'!K271&gt;0,'JSM (366 Tage)'!K271," ")</f>
        <v xml:space="preserve"> </v>
      </c>
      <c r="E233" s="140" t="str">
        <f>IF('JSM (366 Tage)'!M271&gt;0,'JSM (366 Tage)'!M271," ")</f>
        <v xml:space="preserve"> </v>
      </c>
      <c r="F233" s="222" t="str">
        <f>IF('JSM (366 Tage)'!$H$14&gt;0,'JSM (366 Tage)'!$H$14*86.4," ")</f>
        <v xml:space="preserve"> </v>
      </c>
    </row>
    <row r="234" spans="1:6">
      <c r="A234" s="223" t="s">
        <v>704</v>
      </c>
      <c r="B234" s="220" t="str">
        <f>IF('JSM (366 Tage)'!H272&gt;0,'JSM (366 Tage)'!H272," ")</f>
        <v xml:space="preserve"> </v>
      </c>
      <c r="C234" s="221" t="str">
        <f>IF('JSM (366 Tage)'!J272&gt;0,'JSM (366 Tage)'!J272," ")</f>
        <v xml:space="preserve"> </v>
      </c>
      <c r="D234" s="137" t="str">
        <f>IF('JSM (366 Tage)'!K272&gt;0,'JSM (366 Tage)'!K272," ")</f>
        <v xml:space="preserve"> </v>
      </c>
      <c r="E234" s="140" t="str">
        <f>IF('JSM (366 Tage)'!M272&gt;0,'JSM (366 Tage)'!M272," ")</f>
        <v xml:space="preserve"> </v>
      </c>
      <c r="F234" s="222" t="str">
        <f>IF('JSM (366 Tage)'!$H$14&gt;0,'JSM (366 Tage)'!$H$14*86.4," ")</f>
        <v xml:space="preserve"> </v>
      </c>
    </row>
    <row r="235" spans="1:6">
      <c r="A235" s="223" t="s">
        <v>705</v>
      </c>
      <c r="B235" s="220" t="str">
        <f>IF('JSM (366 Tage)'!H273&gt;0,'JSM (366 Tage)'!H273," ")</f>
        <v xml:space="preserve"> </v>
      </c>
      <c r="C235" s="221" t="str">
        <f>IF('JSM (366 Tage)'!J273&gt;0,'JSM (366 Tage)'!J273," ")</f>
        <v xml:space="preserve"> </v>
      </c>
      <c r="D235" s="137" t="str">
        <f>IF('JSM (366 Tage)'!K273&gt;0,'JSM (366 Tage)'!K273," ")</f>
        <v xml:space="preserve"> </v>
      </c>
      <c r="E235" s="140" t="str">
        <f>IF('JSM (366 Tage)'!M273&gt;0,'JSM (366 Tage)'!M273," ")</f>
        <v xml:space="preserve"> </v>
      </c>
      <c r="F235" s="222" t="str">
        <f>IF('JSM (366 Tage)'!$H$14&gt;0,'JSM (366 Tage)'!$H$14*86.4," ")</f>
        <v xml:space="preserve"> </v>
      </c>
    </row>
    <row r="236" spans="1:6">
      <c r="A236" s="223" t="s">
        <v>706</v>
      </c>
      <c r="B236" s="220" t="str">
        <f>IF('JSM (366 Tage)'!H274&gt;0,'JSM (366 Tage)'!H274," ")</f>
        <v xml:space="preserve"> </v>
      </c>
      <c r="C236" s="221" t="str">
        <f>IF('JSM (366 Tage)'!J274&gt;0,'JSM (366 Tage)'!J274," ")</f>
        <v xml:space="preserve"> </v>
      </c>
      <c r="D236" s="137" t="str">
        <f>IF('JSM (366 Tage)'!K274&gt;0,'JSM (366 Tage)'!K274," ")</f>
        <v xml:space="preserve"> </v>
      </c>
      <c r="E236" s="140" t="str">
        <f>IF('JSM (366 Tage)'!M274&gt;0,'JSM (366 Tage)'!M274," ")</f>
        <v xml:space="preserve"> </v>
      </c>
      <c r="F236" s="222" t="str">
        <f>IF('JSM (366 Tage)'!$H$14&gt;0,'JSM (366 Tage)'!$H$14*86.4," ")</f>
        <v xml:space="preserve"> </v>
      </c>
    </row>
    <row r="237" spans="1:6">
      <c r="A237" s="223" t="s">
        <v>707</v>
      </c>
      <c r="B237" s="220" t="str">
        <f>IF('JSM (366 Tage)'!H275&gt;0,'JSM (366 Tage)'!H275," ")</f>
        <v xml:space="preserve"> </v>
      </c>
      <c r="C237" s="221" t="str">
        <f>IF('JSM (366 Tage)'!J275&gt;0,'JSM (366 Tage)'!J275," ")</f>
        <v xml:space="preserve"> </v>
      </c>
      <c r="D237" s="137" t="str">
        <f>IF('JSM (366 Tage)'!K275&gt;0,'JSM (366 Tage)'!K275," ")</f>
        <v xml:space="preserve"> </v>
      </c>
      <c r="E237" s="140" t="str">
        <f>IF('JSM (366 Tage)'!M275&gt;0,'JSM (366 Tage)'!M275," ")</f>
        <v xml:space="preserve"> </v>
      </c>
      <c r="F237" s="222" t="str">
        <f>IF('JSM (366 Tage)'!$H$14&gt;0,'JSM (366 Tage)'!$H$14*86.4," ")</f>
        <v xml:space="preserve"> </v>
      </c>
    </row>
    <row r="238" spans="1:6">
      <c r="A238" s="223" t="s">
        <v>708</v>
      </c>
      <c r="B238" s="220" t="str">
        <f>IF('JSM (366 Tage)'!H276&gt;0,'JSM (366 Tage)'!H276," ")</f>
        <v xml:space="preserve"> </v>
      </c>
      <c r="C238" s="221" t="str">
        <f>IF('JSM (366 Tage)'!J276&gt;0,'JSM (366 Tage)'!J276," ")</f>
        <v xml:space="preserve"> </v>
      </c>
      <c r="D238" s="137" t="str">
        <f>IF('JSM (366 Tage)'!K276&gt;0,'JSM (366 Tage)'!K276," ")</f>
        <v xml:space="preserve"> </v>
      </c>
      <c r="E238" s="140" t="str">
        <f>IF('JSM (366 Tage)'!M276&gt;0,'JSM (366 Tage)'!M276," ")</f>
        <v xml:space="preserve"> </v>
      </c>
      <c r="F238" s="222" t="str">
        <f>IF('JSM (366 Tage)'!$H$14&gt;0,'JSM (366 Tage)'!$H$14*86.4," ")</f>
        <v xml:space="preserve"> </v>
      </c>
    </row>
    <row r="239" spans="1:6">
      <c r="A239" s="223" t="s">
        <v>709</v>
      </c>
      <c r="B239" s="220" t="str">
        <f>IF('JSM (366 Tage)'!H277&gt;0,'JSM (366 Tage)'!H277," ")</f>
        <v xml:space="preserve"> </v>
      </c>
      <c r="C239" s="221" t="str">
        <f>IF('JSM (366 Tage)'!J277&gt;0,'JSM (366 Tage)'!J277," ")</f>
        <v xml:space="preserve"> </v>
      </c>
      <c r="D239" s="137" t="str">
        <f>IF('JSM (366 Tage)'!K277&gt;0,'JSM (366 Tage)'!K277," ")</f>
        <v xml:space="preserve"> </v>
      </c>
      <c r="E239" s="140" t="str">
        <f>IF('JSM (366 Tage)'!M277&gt;0,'JSM (366 Tage)'!M277," ")</f>
        <v xml:space="preserve"> </v>
      </c>
      <c r="F239" s="222" t="str">
        <f>IF('JSM (366 Tage)'!$H$14&gt;0,'JSM (366 Tage)'!$H$14*86.4," ")</f>
        <v xml:space="preserve"> </v>
      </c>
    </row>
    <row r="240" spans="1:6">
      <c r="A240" s="223" t="s">
        <v>710</v>
      </c>
      <c r="B240" s="220" t="str">
        <f>IF('JSM (366 Tage)'!H278&gt;0,'JSM (366 Tage)'!H278," ")</f>
        <v xml:space="preserve"> </v>
      </c>
      <c r="C240" s="221" t="str">
        <f>IF('JSM (366 Tage)'!J278&gt;0,'JSM (366 Tage)'!J278," ")</f>
        <v xml:space="preserve"> </v>
      </c>
      <c r="D240" s="137" t="str">
        <f>IF('JSM (366 Tage)'!K278&gt;0,'JSM (366 Tage)'!K278," ")</f>
        <v xml:space="preserve"> </v>
      </c>
      <c r="E240" s="140" t="str">
        <f>IF('JSM (366 Tage)'!M278&gt;0,'JSM (366 Tage)'!M278," ")</f>
        <v xml:space="preserve"> </v>
      </c>
      <c r="F240" s="222" t="str">
        <f>IF('JSM (366 Tage)'!$H$14&gt;0,'JSM (366 Tage)'!$H$14*86.4," ")</f>
        <v xml:space="preserve"> </v>
      </c>
    </row>
    <row r="241" spans="1:6">
      <c r="A241" s="223" t="s">
        <v>711</v>
      </c>
      <c r="B241" s="220" t="str">
        <f>IF('JSM (366 Tage)'!H279&gt;0,'JSM (366 Tage)'!H279," ")</f>
        <v xml:space="preserve"> </v>
      </c>
      <c r="C241" s="221" t="str">
        <f>IF('JSM (366 Tage)'!J279&gt;0,'JSM (366 Tage)'!J279," ")</f>
        <v xml:space="preserve"> </v>
      </c>
      <c r="D241" s="137" t="str">
        <f>IF('JSM (366 Tage)'!K279&gt;0,'JSM (366 Tage)'!K279," ")</f>
        <v xml:space="preserve"> </v>
      </c>
      <c r="E241" s="140" t="str">
        <f>IF('JSM (366 Tage)'!M279&gt;0,'JSM (366 Tage)'!M279," ")</f>
        <v xml:space="preserve"> </v>
      </c>
      <c r="F241" s="222" t="str">
        <f>IF('JSM (366 Tage)'!$H$14&gt;0,'JSM (366 Tage)'!$H$14*86.4," ")</f>
        <v xml:space="preserve"> </v>
      </c>
    </row>
    <row r="242" spans="1:6">
      <c r="A242" s="223" t="s">
        <v>712</v>
      </c>
      <c r="B242" s="220" t="str">
        <f>IF('JSM (366 Tage)'!H280&gt;0,'JSM (366 Tage)'!H280," ")</f>
        <v xml:space="preserve"> </v>
      </c>
      <c r="C242" s="221" t="str">
        <f>IF('JSM (366 Tage)'!J280&gt;0,'JSM (366 Tage)'!J280," ")</f>
        <v xml:space="preserve"> </v>
      </c>
      <c r="D242" s="137" t="str">
        <f>IF('JSM (366 Tage)'!K280&gt;0,'JSM (366 Tage)'!K280," ")</f>
        <v xml:space="preserve"> </v>
      </c>
      <c r="E242" s="140" t="str">
        <f>IF('JSM (366 Tage)'!M280&gt;0,'JSM (366 Tage)'!M280," ")</f>
        <v xml:space="preserve"> </v>
      </c>
      <c r="F242" s="222" t="str">
        <f>IF('JSM (366 Tage)'!$H$14&gt;0,'JSM (366 Tage)'!$H$14*86.4," ")</f>
        <v xml:space="preserve"> </v>
      </c>
    </row>
    <row r="243" spans="1:6">
      <c r="A243" s="223" t="s">
        <v>713</v>
      </c>
      <c r="B243" s="220" t="str">
        <f>IF('JSM (366 Tage)'!H281&gt;0,'JSM (366 Tage)'!H281," ")</f>
        <v xml:space="preserve"> </v>
      </c>
      <c r="C243" s="221" t="str">
        <f>IF('JSM (366 Tage)'!J281&gt;0,'JSM (366 Tage)'!J281," ")</f>
        <v xml:space="preserve"> </v>
      </c>
      <c r="D243" s="137" t="str">
        <f>IF('JSM (366 Tage)'!K281&gt;0,'JSM (366 Tage)'!K281," ")</f>
        <v xml:space="preserve"> </v>
      </c>
      <c r="E243" s="140" t="str">
        <f>IF('JSM (366 Tage)'!M281&gt;0,'JSM (366 Tage)'!M281," ")</f>
        <v xml:space="preserve"> </v>
      </c>
      <c r="F243" s="222" t="str">
        <f>IF('JSM (366 Tage)'!$H$14&gt;0,'JSM (366 Tage)'!$H$14*86.4," ")</f>
        <v xml:space="preserve"> </v>
      </c>
    </row>
    <row r="244" spans="1:6">
      <c r="A244" s="223" t="s">
        <v>714</v>
      </c>
      <c r="B244" s="220" t="str">
        <f>IF('JSM (366 Tage)'!H282&gt;0,'JSM (366 Tage)'!H282," ")</f>
        <v xml:space="preserve"> </v>
      </c>
      <c r="C244" s="221" t="str">
        <f>IF('JSM (366 Tage)'!J282&gt;0,'JSM (366 Tage)'!J282," ")</f>
        <v xml:space="preserve"> </v>
      </c>
      <c r="D244" s="137" t="str">
        <f>IF('JSM (366 Tage)'!K282&gt;0,'JSM (366 Tage)'!K282," ")</f>
        <v xml:space="preserve"> </v>
      </c>
      <c r="E244" s="140" t="str">
        <f>IF('JSM (366 Tage)'!M282&gt;0,'JSM (366 Tage)'!M282," ")</f>
        <v xml:space="preserve"> </v>
      </c>
      <c r="F244" s="222" t="str">
        <f>IF('JSM (366 Tage)'!$H$14&gt;0,'JSM (366 Tage)'!$H$14*86.4," ")</f>
        <v xml:space="preserve"> </v>
      </c>
    </row>
    <row r="245" spans="1:6">
      <c r="A245" s="223" t="s">
        <v>715</v>
      </c>
      <c r="B245" s="220" t="str">
        <f>IF('JSM (366 Tage)'!H283&gt;0,'JSM (366 Tage)'!H283," ")</f>
        <v xml:space="preserve"> </v>
      </c>
      <c r="C245" s="221" t="str">
        <f>IF('JSM (366 Tage)'!J283&gt;0,'JSM (366 Tage)'!J283," ")</f>
        <v xml:space="preserve"> </v>
      </c>
      <c r="D245" s="137" t="str">
        <f>IF('JSM (366 Tage)'!K283&gt;0,'JSM (366 Tage)'!K283," ")</f>
        <v xml:space="preserve"> </v>
      </c>
      <c r="E245" s="140" t="str">
        <f>IF('JSM (366 Tage)'!M283&gt;0,'JSM (366 Tage)'!M283," ")</f>
        <v xml:space="preserve"> </v>
      </c>
      <c r="F245" s="222" t="str">
        <f>IF('JSM (366 Tage)'!$H$14&gt;0,'JSM (366 Tage)'!$H$14*86.4," ")</f>
        <v xml:space="preserve"> </v>
      </c>
    </row>
    <row r="246" spans="1:6">
      <c r="A246" s="223" t="s">
        <v>716</v>
      </c>
      <c r="B246" s="220" t="str">
        <f>IF('JSM (366 Tage)'!H284&gt;0,'JSM (366 Tage)'!H284," ")</f>
        <v xml:space="preserve"> </v>
      </c>
      <c r="C246" s="221" t="str">
        <f>IF('JSM (366 Tage)'!J284&gt;0,'JSM (366 Tage)'!J284," ")</f>
        <v xml:space="preserve"> </v>
      </c>
      <c r="D246" s="137" t="str">
        <f>IF('JSM (366 Tage)'!K284&gt;0,'JSM (366 Tage)'!K284," ")</f>
        <v xml:space="preserve"> </v>
      </c>
      <c r="E246" s="140" t="str">
        <f>IF('JSM (366 Tage)'!M284&gt;0,'JSM (366 Tage)'!M284," ")</f>
        <v xml:space="preserve"> </v>
      </c>
      <c r="F246" s="222" t="str">
        <f>IF('JSM (366 Tage)'!$H$14&gt;0,'JSM (366 Tage)'!$H$14*86.4," ")</f>
        <v xml:space="preserve"> </v>
      </c>
    </row>
    <row r="247" spans="1:6">
      <c r="A247" s="223" t="s">
        <v>717</v>
      </c>
      <c r="B247" s="220" t="str">
        <f>IF('JSM (366 Tage)'!H285&gt;0,'JSM (366 Tage)'!H285," ")</f>
        <v xml:space="preserve"> </v>
      </c>
      <c r="C247" s="221" t="str">
        <f>IF('JSM (366 Tage)'!J285&gt;0,'JSM (366 Tage)'!J285," ")</f>
        <v xml:space="preserve"> </v>
      </c>
      <c r="D247" s="137" t="str">
        <f>IF('JSM (366 Tage)'!K285&gt;0,'JSM (366 Tage)'!K285," ")</f>
        <v xml:space="preserve"> </v>
      </c>
      <c r="E247" s="140" t="str">
        <f>IF('JSM (366 Tage)'!M285&gt;0,'JSM (366 Tage)'!M285," ")</f>
        <v xml:space="preserve"> </v>
      </c>
      <c r="F247" s="222" t="str">
        <f>IF('JSM (366 Tage)'!$H$14&gt;0,'JSM (366 Tage)'!$H$14*86.4," ")</f>
        <v xml:space="preserve"> </v>
      </c>
    </row>
    <row r="248" spans="1:6">
      <c r="A248" s="223" t="s">
        <v>718</v>
      </c>
      <c r="B248" s="220" t="str">
        <f>IF('JSM (366 Tage)'!H286&gt;0,'JSM (366 Tage)'!H286," ")</f>
        <v xml:space="preserve"> </v>
      </c>
      <c r="C248" s="221" t="str">
        <f>IF('JSM (366 Tage)'!J286&gt;0,'JSM (366 Tage)'!J286," ")</f>
        <v xml:space="preserve"> </v>
      </c>
      <c r="D248" s="137" t="str">
        <f>IF('JSM (366 Tage)'!K286&gt;0,'JSM (366 Tage)'!K286," ")</f>
        <v xml:space="preserve"> </v>
      </c>
      <c r="E248" s="140" t="str">
        <f>IF('JSM (366 Tage)'!M286&gt;0,'JSM (366 Tage)'!M286," ")</f>
        <v xml:space="preserve"> </v>
      </c>
      <c r="F248" s="222" t="str">
        <f>IF('JSM (366 Tage)'!$H$14&gt;0,'JSM (366 Tage)'!$H$14*86.4," ")</f>
        <v xml:space="preserve"> </v>
      </c>
    </row>
    <row r="249" spans="1:6">
      <c r="A249" s="223" t="s">
        <v>719</v>
      </c>
      <c r="B249" s="220" t="str">
        <f>IF('JSM (366 Tage)'!H287&gt;0,'JSM (366 Tage)'!H287," ")</f>
        <v xml:space="preserve"> </v>
      </c>
      <c r="C249" s="221" t="str">
        <f>IF('JSM (366 Tage)'!J287&gt;0,'JSM (366 Tage)'!J287," ")</f>
        <v xml:space="preserve"> </v>
      </c>
      <c r="D249" s="137" t="str">
        <f>IF('JSM (366 Tage)'!K287&gt;0,'JSM (366 Tage)'!K287," ")</f>
        <v xml:space="preserve"> </v>
      </c>
      <c r="E249" s="140" t="str">
        <f>IF('JSM (366 Tage)'!M287&gt;0,'JSM (366 Tage)'!M287," ")</f>
        <v xml:space="preserve"> </v>
      </c>
      <c r="F249" s="222" t="str">
        <f>IF('JSM (366 Tage)'!$H$14&gt;0,'JSM (366 Tage)'!$H$14*86.4," ")</f>
        <v xml:space="preserve"> </v>
      </c>
    </row>
    <row r="250" spans="1:6">
      <c r="A250" s="223" t="s">
        <v>720</v>
      </c>
      <c r="B250" s="220" t="str">
        <f>IF('JSM (366 Tage)'!H288&gt;0,'JSM (366 Tage)'!H288," ")</f>
        <v xml:space="preserve"> </v>
      </c>
      <c r="C250" s="221" t="str">
        <f>IF('JSM (366 Tage)'!J288&gt;0,'JSM (366 Tage)'!J288," ")</f>
        <v xml:space="preserve"> </v>
      </c>
      <c r="D250" s="137" t="str">
        <f>IF('JSM (366 Tage)'!K288&gt;0,'JSM (366 Tage)'!K288," ")</f>
        <v xml:space="preserve"> </v>
      </c>
      <c r="E250" s="140" t="str">
        <f>IF('JSM (366 Tage)'!M288&gt;0,'JSM (366 Tage)'!M288," ")</f>
        <v xml:space="preserve"> </v>
      </c>
      <c r="F250" s="222" t="str">
        <f>IF('JSM (366 Tage)'!$H$14&gt;0,'JSM (366 Tage)'!$H$14*86.4," ")</f>
        <v xml:space="preserve"> </v>
      </c>
    </row>
    <row r="251" spans="1:6">
      <c r="A251" s="223" t="s">
        <v>721</v>
      </c>
      <c r="B251" s="220" t="str">
        <f>IF('JSM (366 Tage)'!H289&gt;0,'JSM (366 Tage)'!H289," ")</f>
        <v xml:space="preserve"> </v>
      </c>
      <c r="C251" s="221" t="str">
        <f>IF('JSM (366 Tage)'!J289&gt;0,'JSM (366 Tage)'!J289," ")</f>
        <v xml:space="preserve"> </v>
      </c>
      <c r="D251" s="137" t="str">
        <f>IF('JSM (366 Tage)'!K289&gt;0,'JSM (366 Tage)'!K289," ")</f>
        <v xml:space="preserve"> </v>
      </c>
      <c r="E251" s="140" t="str">
        <f>IF('JSM (366 Tage)'!M289&gt;0,'JSM (366 Tage)'!M289," ")</f>
        <v xml:space="preserve"> </v>
      </c>
      <c r="F251" s="222" t="str">
        <f>IF('JSM (366 Tage)'!$H$14&gt;0,'JSM (366 Tage)'!$H$14*86.4," ")</f>
        <v xml:space="preserve"> </v>
      </c>
    </row>
    <row r="252" spans="1:6">
      <c r="A252" s="223" t="s">
        <v>722</v>
      </c>
      <c r="B252" s="220" t="str">
        <f>IF('JSM (366 Tage)'!H290&gt;0,'JSM (366 Tage)'!H290," ")</f>
        <v xml:space="preserve"> </v>
      </c>
      <c r="C252" s="221" t="str">
        <f>IF('JSM (366 Tage)'!J290&gt;0,'JSM (366 Tage)'!J290," ")</f>
        <v xml:space="preserve"> </v>
      </c>
      <c r="D252" s="137" t="str">
        <f>IF('JSM (366 Tage)'!K290&gt;0,'JSM (366 Tage)'!K290," ")</f>
        <v xml:space="preserve"> </v>
      </c>
      <c r="E252" s="140" t="str">
        <f>IF('JSM (366 Tage)'!M290&gt;0,'JSM (366 Tage)'!M290," ")</f>
        <v xml:space="preserve"> </v>
      </c>
      <c r="F252" s="222" t="str">
        <f>IF('JSM (366 Tage)'!$H$14&gt;0,'JSM (366 Tage)'!$H$14*86.4," ")</f>
        <v xml:space="preserve"> </v>
      </c>
    </row>
    <row r="253" spans="1:6">
      <c r="A253" s="223" t="s">
        <v>723</v>
      </c>
      <c r="B253" s="220" t="str">
        <f>IF('JSM (366 Tage)'!H291&gt;0,'JSM (366 Tage)'!H291," ")</f>
        <v xml:space="preserve"> </v>
      </c>
      <c r="C253" s="221" t="str">
        <f>IF('JSM (366 Tage)'!J291&gt;0,'JSM (366 Tage)'!J291," ")</f>
        <v xml:space="preserve"> </v>
      </c>
      <c r="D253" s="137" t="str">
        <f>IF('JSM (366 Tage)'!K291&gt;0,'JSM (366 Tage)'!K291," ")</f>
        <v xml:space="preserve"> </v>
      </c>
      <c r="E253" s="140" t="str">
        <f>IF('JSM (366 Tage)'!M291&gt;0,'JSM (366 Tage)'!M291," ")</f>
        <v xml:space="preserve"> </v>
      </c>
      <c r="F253" s="222" t="str">
        <f>IF('JSM (366 Tage)'!$H$14&gt;0,'JSM (366 Tage)'!$H$14*86.4," ")</f>
        <v xml:space="preserve"> </v>
      </c>
    </row>
    <row r="254" spans="1:6">
      <c r="A254" s="223" t="s">
        <v>724</v>
      </c>
      <c r="B254" s="220" t="str">
        <f>IF('JSM (366 Tage)'!H292&gt;0,'JSM (366 Tage)'!H292," ")</f>
        <v xml:space="preserve"> </v>
      </c>
      <c r="C254" s="221" t="str">
        <f>IF('JSM (366 Tage)'!J292&gt;0,'JSM (366 Tage)'!J292," ")</f>
        <v xml:space="preserve"> </v>
      </c>
      <c r="D254" s="137" t="str">
        <f>IF('JSM (366 Tage)'!K292&gt;0,'JSM (366 Tage)'!K292," ")</f>
        <v xml:space="preserve"> </v>
      </c>
      <c r="E254" s="140" t="str">
        <f>IF('JSM (366 Tage)'!M292&gt;0,'JSM (366 Tage)'!M292," ")</f>
        <v xml:space="preserve"> </v>
      </c>
      <c r="F254" s="222" t="str">
        <f>IF('JSM (366 Tage)'!$H$14&gt;0,'JSM (366 Tage)'!$H$14*86.4," ")</f>
        <v xml:space="preserve"> </v>
      </c>
    </row>
    <row r="255" spans="1:6">
      <c r="A255" s="223" t="s">
        <v>725</v>
      </c>
      <c r="B255" s="220" t="str">
        <f>IF('JSM (366 Tage)'!H293&gt;0,'JSM (366 Tage)'!H293," ")</f>
        <v xml:space="preserve"> </v>
      </c>
      <c r="C255" s="221" t="str">
        <f>IF('JSM (366 Tage)'!J293&gt;0,'JSM (366 Tage)'!J293," ")</f>
        <v xml:space="preserve"> </v>
      </c>
      <c r="D255" s="137" t="str">
        <f>IF('JSM (366 Tage)'!K293&gt;0,'JSM (366 Tage)'!K293," ")</f>
        <v xml:space="preserve"> </v>
      </c>
      <c r="E255" s="140" t="str">
        <f>IF('JSM (366 Tage)'!M293&gt;0,'JSM (366 Tage)'!M293," ")</f>
        <v xml:space="preserve"> </v>
      </c>
      <c r="F255" s="222" t="str">
        <f>IF('JSM (366 Tage)'!$H$14&gt;0,'JSM (366 Tage)'!$H$14*86.4," ")</f>
        <v xml:space="preserve"> </v>
      </c>
    </row>
    <row r="256" spans="1:6">
      <c r="A256" s="223" t="s">
        <v>726</v>
      </c>
      <c r="B256" s="220" t="str">
        <f>IF('JSM (366 Tage)'!H294&gt;0,'JSM (366 Tage)'!H294," ")</f>
        <v xml:space="preserve"> </v>
      </c>
      <c r="C256" s="221" t="str">
        <f>IF('JSM (366 Tage)'!J294&gt;0,'JSM (366 Tage)'!J294," ")</f>
        <v xml:space="preserve"> </v>
      </c>
      <c r="D256" s="137" t="str">
        <f>IF('JSM (366 Tage)'!K294&gt;0,'JSM (366 Tage)'!K294," ")</f>
        <v xml:space="preserve"> </v>
      </c>
      <c r="E256" s="140" t="str">
        <f>IF('JSM (366 Tage)'!M294&gt;0,'JSM (366 Tage)'!M294," ")</f>
        <v xml:space="preserve"> </v>
      </c>
      <c r="F256" s="222" t="str">
        <f>IF('JSM (366 Tage)'!$H$14&gt;0,'JSM (366 Tage)'!$H$14*86.4," ")</f>
        <v xml:space="preserve"> </v>
      </c>
    </row>
    <row r="257" spans="1:6">
      <c r="A257" s="223" t="s">
        <v>727</v>
      </c>
      <c r="B257" s="220" t="str">
        <f>IF('JSM (366 Tage)'!H295&gt;0,'JSM (366 Tage)'!H295," ")</f>
        <v xml:space="preserve"> </v>
      </c>
      <c r="C257" s="221" t="str">
        <f>IF('JSM (366 Tage)'!J295&gt;0,'JSM (366 Tage)'!J295," ")</f>
        <v xml:space="preserve"> </v>
      </c>
      <c r="D257" s="137" t="str">
        <f>IF('JSM (366 Tage)'!K295&gt;0,'JSM (366 Tage)'!K295," ")</f>
        <v xml:space="preserve"> </v>
      </c>
      <c r="E257" s="140" t="str">
        <f>IF('JSM (366 Tage)'!M295&gt;0,'JSM (366 Tage)'!M295," ")</f>
        <v xml:space="preserve"> </v>
      </c>
      <c r="F257" s="222" t="str">
        <f>IF('JSM (366 Tage)'!$H$14&gt;0,'JSM (366 Tage)'!$H$14*86.4," ")</f>
        <v xml:space="preserve"> </v>
      </c>
    </row>
    <row r="258" spans="1:6">
      <c r="A258" s="223" t="s">
        <v>728</v>
      </c>
      <c r="B258" s="220" t="str">
        <f>IF('JSM (366 Tage)'!H296&gt;0,'JSM (366 Tage)'!H296," ")</f>
        <v xml:space="preserve"> </v>
      </c>
      <c r="C258" s="221" t="str">
        <f>IF('JSM (366 Tage)'!J296&gt;0,'JSM (366 Tage)'!J296," ")</f>
        <v xml:space="preserve"> </v>
      </c>
      <c r="D258" s="137" t="str">
        <f>IF('JSM (366 Tage)'!K296&gt;0,'JSM (366 Tage)'!K296," ")</f>
        <v xml:space="preserve"> </v>
      </c>
      <c r="E258" s="140" t="str">
        <f>IF('JSM (366 Tage)'!M296&gt;0,'JSM (366 Tage)'!M296," ")</f>
        <v xml:space="preserve"> </v>
      </c>
      <c r="F258" s="222" t="str">
        <f>IF('JSM (366 Tage)'!$H$14&gt;0,'JSM (366 Tage)'!$H$14*86.4," ")</f>
        <v xml:space="preserve"> </v>
      </c>
    </row>
    <row r="259" spans="1:6">
      <c r="A259" s="223" t="s">
        <v>729</v>
      </c>
      <c r="B259" s="220" t="str">
        <f>IF('JSM (366 Tage)'!H297&gt;0,'JSM (366 Tage)'!H297," ")</f>
        <v xml:space="preserve"> </v>
      </c>
      <c r="C259" s="221" t="str">
        <f>IF('JSM (366 Tage)'!J297&gt;0,'JSM (366 Tage)'!J297," ")</f>
        <v xml:space="preserve"> </v>
      </c>
      <c r="D259" s="137" t="str">
        <f>IF('JSM (366 Tage)'!K297&gt;0,'JSM (366 Tage)'!K297," ")</f>
        <v xml:space="preserve"> </v>
      </c>
      <c r="E259" s="140" t="str">
        <f>IF('JSM (366 Tage)'!M297&gt;0,'JSM (366 Tage)'!M297," ")</f>
        <v xml:space="preserve"> </v>
      </c>
      <c r="F259" s="222" t="str">
        <f>IF('JSM (366 Tage)'!$H$14&gt;0,'JSM (366 Tage)'!$H$14*86.4," ")</f>
        <v xml:space="preserve"> </v>
      </c>
    </row>
    <row r="260" spans="1:6">
      <c r="A260" s="223" t="s">
        <v>730</v>
      </c>
      <c r="B260" s="220" t="str">
        <f>IF('JSM (366 Tage)'!H298&gt;0,'JSM (366 Tage)'!H298," ")</f>
        <v xml:space="preserve"> </v>
      </c>
      <c r="C260" s="221" t="str">
        <f>IF('JSM (366 Tage)'!J298&gt;0,'JSM (366 Tage)'!J298," ")</f>
        <v xml:space="preserve"> </v>
      </c>
      <c r="D260" s="137" t="str">
        <f>IF('JSM (366 Tage)'!K298&gt;0,'JSM (366 Tage)'!K298," ")</f>
        <v xml:space="preserve"> </v>
      </c>
      <c r="E260" s="140" t="str">
        <f>IF('JSM (366 Tage)'!M298&gt;0,'JSM (366 Tage)'!M298," ")</f>
        <v xml:space="preserve"> </v>
      </c>
      <c r="F260" s="222" t="str">
        <f>IF('JSM (366 Tage)'!$H$14&gt;0,'JSM (366 Tage)'!$H$14*86.4," ")</f>
        <v xml:space="preserve"> </v>
      </c>
    </row>
    <row r="261" spans="1:6">
      <c r="A261" s="223" t="s">
        <v>731</v>
      </c>
      <c r="B261" s="220" t="str">
        <f>IF('JSM (366 Tage)'!H299&gt;0,'JSM (366 Tage)'!H299," ")</f>
        <v xml:space="preserve"> </v>
      </c>
      <c r="C261" s="221" t="str">
        <f>IF('JSM (366 Tage)'!J299&gt;0,'JSM (366 Tage)'!J299," ")</f>
        <v xml:space="preserve"> </v>
      </c>
      <c r="D261" s="137" t="str">
        <f>IF('JSM (366 Tage)'!K299&gt;0,'JSM (366 Tage)'!K299," ")</f>
        <v xml:space="preserve"> </v>
      </c>
      <c r="E261" s="140" t="str">
        <f>IF('JSM (366 Tage)'!M299&gt;0,'JSM (366 Tage)'!M299," ")</f>
        <v xml:space="preserve"> </v>
      </c>
      <c r="F261" s="222" t="str">
        <f>IF('JSM (366 Tage)'!$H$14&gt;0,'JSM (366 Tage)'!$H$14*86.4," ")</f>
        <v xml:space="preserve"> </v>
      </c>
    </row>
    <row r="262" spans="1:6">
      <c r="A262" s="223" t="s">
        <v>732</v>
      </c>
      <c r="B262" s="220" t="str">
        <f>IF('JSM (366 Tage)'!H300&gt;0,'JSM (366 Tage)'!H300," ")</f>
        <v xml:space="preserve"> </v>
      </c>
      <c r="C262" s="221" t="str">
        <f>IF('JSM (366 Tage)'!J300&gt;0,'JSM (366 Tage)'!J300," ")</f>
        <v xml:space="preserve"> </v>
      </c>
      <c r="D262" s="137" t="str">
        <f>IF('JSM (366 Tage)'!K300&gt;0,'JSM (366 Tage)'!K300," ")</f>
        <v xml:space="preserve"> </v>
      </c>
      <c r="E262" s="140" t="str">
        <f>IF('JSM (366 Tage)'!M300&gt;0,'JSM (366 Tage)'!M300," ")</f>
        <v xml:space="preserve"> </v>
      </c>
      <c r="F262" s="222" t="str">
        <f>IF('JSM (366 Tage)'!$H$14&gt;0,'JSM (366 Tage)'!$H$14*86.4," ")</f>
        <v xml:space="preserve"> </v>
      </c>
    </row>
    <row r="263" spans="1:6">
      <c r="A263" s="223" t="s">
        <v>733</v>
      </c>
      <c r="B263" s="220" t="str">
        <f>IF('JSM (366 Tage)'!H301&gt;0,'JSM (366 Tage)'!H301," ")</f>
        <v xml:space="preserve"> </v>
      </c>
      <c r="C263" s="221" t="str">
        <f>IF('JSM (366 Tage)'!J301&gt;0,'JSM (366 Tage)'!J301," ")</f>
        <v xml:space="preserve"> </v>
      </c>
      <c r="D263" s="137" t="str">
        <f>IF('JSM (366 Tage)'!K301&gt;0,'JSM (366 Tage)'!K301," ")</f>
        <v xml:space="preserve"> </v>
      </c>
      <c r="E263" s="140" t="str">
        <f>IF('JSM (366 Tage)'!M301&gt;0,'JSM (366 Tage)'!M301," ")</f>
        <v xml:space="preserve"> </v>
      </c>
      <c r="F263" s="222" t="str">
        <f>IF('JSM (366 Tage)'!$H$14&gt;0,'JSM (366 Tage)'!$H$14*86.4," ")</f>
        <v xml:space="preserve"> </v>
      </c>
    </row>
    <row r="264" spans="1:6">
      <c r="A264" s="223" t="s">
        <v>734</v>
      </c>
      <c r="B264" s="220" t="str">
        <f>IF('JSM (366 Tage)'!H302&gt;0,'JSM (366 Tage)'!H302," ")</f>
        <v xml:space="preserve"> </v>
      </c>
      <c r="C264" s="221" t="str">
        <f>IF('JSM (366 Tage)'!J302&gt;0,'JSM (366 Tage)'!J302," ")</f>
        <v xml:space="preserve"> </v>
      </c>
      <c r="D264" s="137" t="str">
        <f>IF('JSM (366 Tage)'!K302&gt;0,'JSM (366 Tage)'!K302," ")</f>
        <v xml:space="preserve"> </v>
      </c>
      <c r="E264" s="140" t="str">
        <f>IF('JSM (366 Tage)'!M302&gt;0,'JSM (366 Tage)'!M302," ")</f>
        <v xml:space="preserve"> </v>
      </c>
      <c r="F264" s="222" t="str">
        <f>IF('JSM (366 Tage)'!$H$14&gt;0,'JSM (366 Tage)'!$H$14*86.4," ")</f>
        <v xml:space="preserve"> </v>
      </c>
    </row>
    <row r="265" spans="1:6">
      <c r="A265" s="223" t="s">
        <v>735</v>
      </c>
      <c r="B265" s="220" t="str">
        <f>IF('JSM (366 Tage)'!H303&gt;0,'JSM (366 Tage)'!H303," ")</f>
        <v xml:space="preserve"> </v>
      </c>
      <c r="C265" s="221" t="str">
        <f>IF('JSM (366 Tage)'!J303&gt;0,'JSM (366 Tage)'!J303," ")</f>
        <v xml:space="preserve"> </v>
      </c>
      <c r="D265" s="137" t="str">
        <f>IF('JSM (366 Tage)'!K303&gt;0,'JSM (366 Tage)'!K303," ")</f>
        <v xml:space="preserve"> </v>
      </c>
      <c r="E265" s="140" t="str">
        <f>IF('JSM (366 Tage)'!M303&gt;0,'JSM (366 Tage)'!M303," ")</f>
        <v xml:space="preserve"> </v>
      </c>
      <c r="F265" s="222" t="str">
        <f>IF('JSM (366 Tage)'!$H$14&gt;0,'JSM (366 Tage)'!$H$14*86.4," ")</f>
        <v xml:space="preserve"> </v>
      </c>
    </row>
    <row r="266" spans="1:6">
      <c r="A266" s="223" t="s">
        <v>736</v>
      </c>
      <c r="B266" s="220" t="str">
        <f>IF('JSM (366 Tage)'!H304&gt;0,'JSM (366 Tage)'!H304," ")</f>
        <v xml:space="preserve"> </v>
      </c>
      <c r="C266" s="221" t="str">
        <f>IF('JSM (366 Tage)'!J304&gt;0,'JSM (366 Tage)'!J304," ")</f>
        <v xml:space="preserve"> </v>
      </c>
      <c r="D266" s="137" t="str">
        <f>IF('JSM (366 Tage)'!K304&gt;0,'JSM (366 Tage)'!K304," ")</f>
        <v xml:space="preserve"> </v>
      </c>
      <c r="E266" s="140" t="str">
        <f>IF('JSM (366 Tage)'!M304&gt;0,'JSM (366 Tage)'!M304," ")</f>
        <v xml:space="preserve"> </v>
      </c>
      <c r="F266" s="222" t="str">
        <f>IF('JSM (366 Tage)'!$H$14&gt;0,'JSM (366 Tage)'!$H$14*86.4," ")</f>
        <v xml:space="preserve"> </v>
      </c>
    </row>
    <row r="267" spans="1:6">
      <c r="A267" s="223" t="s">
        <v>737</v>
      </c>
      <c r="B267" s="220" t="str">
        <f>IF('JSM (366 Tage)'!H305&gt;0,'JSM (366 Tage)'!H305," ")</f>
        <v xml:space="preserve"> </v>
      </c>
      <c r="C267" s="221" t="str">
        <f>IF('JSM (366 Tage)'!J305&gt;0,'JSM (366 Tage)'!J305," ")</f>
        <v xml:space="preserve"> </v>
      </c>
      <c r="D267" s="137" t="str">
        <f>IF('JSM (366 Tage)'!K305&gt;0,'JSM (366 Tage)'!K305," ")</f>
        <v xml:space="preserve"> </v>
      </c>
      <c r="E267" s="140" t="str">
        <f>IF('JSM (366 Tage)'!M305&gt;0,'JSM (366 Tage)'!M305," ")</f>
        <v xml:space="preserve"> </v>
      </c>
      <c r="F267" s="222" t="str">
        <f>IF('JSM (366 Tage)'!$H$14&gt;0,'JSM (366 Tage)'!$H$14*86.4," ")</f>
        <v xml:space="preserve"> </v>
      </c>
    </row>
    <row r="268" spans="1:6">
      <c r="A268" s="223" t="s">
        <v>738</v>
      </c>
      <c r="B268" s="220" t="str">
        <f>IF('JSM (366 Tage)'!H306&gt;0,'JSM (366 Tage)'!H306," ")</f>
        <v xml:space="preserve"> </v>
      </c>
      <c r="C268" s="221" t="str">
        <f>IF('JSM (366 Tage)'!J306&gt;0,'JSM (366 Tage)'!J306," ")</f>
        <v xml:space="preserve"> </v>
      </c>
      <c r="D268" s="137" t="str">
        <f>IF('JSM (366 Tage)'!K306&gt;0,'JSM (366 Tage)'!K306," ")</f>
        <v xml:space="preserve"> </v>
      </c>
      <c r="E268" s="140" t="str">
        <f>IF('JSM (366 Tage)'!M306&gt;0,'JSM (366 Tage)'!M306," ")</f>
        <v xml:space="preserve"> </v>
      </c>
      <c r="F268" s="222" t="str">
        <f>IF('JSM (366 Tage)'!$H$14&gt;0,'JSM (366 Tage)'!$H$14*86.4," ")</f>
        <v xml:space="preserve"> </v>
      </c>
    </row>
    <row r="269" spans="1:6">
      <c r="A269" s="223" t="s">
        <v>739</v>
      </c>
      <c r="B269" s="220" t="str">
        <f>IF('JSM (366 Tage)'!H307&gt;0,'JSM (366 Tage)'!H307," ")</f>
        <v xml:space="preserve"> </v>
      </c>
      <c r="C269" s="221" t="str">
        <f>IF('JSM (366 Tage)'!J307&gt;0,'JSM (366 Tage)'!J307," ")</f>
        <v xml:space="preserve"> </v>
      </c>
      <c r="D269" s="137" t="str">
        <f>IF('JSM (366 Tage)'!K307&gt;0,'JSM (366 Tage)'!K307," ")</f>
        <v xml:space="preserve"> </v>
      </c>
      <c r="E269" s="140" t="str">
        <f>IF('JSM (366 Tage)'!M307&gt;0,'JSM (366 Tage)'!M307," ")</f>
        <v xml:space="preserve"> </v>
      </c>
      <c r="F269" s="222" t="str">
        <f>IF('JSM (366 Tage)'!$H$14&gt;0,'JSM (366 Tage)'!$H$14*86.4," ")</f>
        <v xml:space="preserve"> </v>
      </c>
    </row>
    <row r="270" spans="1:6">
      <c r="A270" s="223" t="s">
        <v>740</v>
      </c>
      <c r="B270" s="220" t="str">
        <f>IF('JSM (366 Tage)'!H308&gt;0,'JSM (366 Tage)'!H308," ")</f>
        <v xml:space="preserve"> </v>
      </c>
      <c r="C270" s="221" t="str">
        <f>IF('JSM (366 Tage)'!J308&gt;0,'JSM (366 Tage)'!J308," ")</f>
        <v xml:space="preserve"> </v>
      </c>
      <c r="D270" s="137" t="str">
        <f>IF('JSM (366 Tage)'!K308&gt;0,'JSM (366 Tage)'!K308," ")</f>
        <v xml:space="preserve"> </v>
      </c>
      <c r="E270" s="140" t="str">
        <f>IF('JSM (366 Tage)'!M308&gt;0,'JSM (366 Tage)'!M308," ")</f>
        <v xml:space="preserve"> </v>
      </c>
      <c r="F270" s="222" t="str">
        <f>IF('JSM (366 Tage)'!$H$14&gt;0,'JSM (366 Tage)'!$H$14*86.4," ")</f>
        <v xml:space="preserve"> </v>
      </c>
    </row>
    <row r="271" spans="1:6">
      <c r="A271" s="223" t="s">
        <v>741</v>
      </c>
      <c r="B271" s="220" t="str">
        <f>IF('JSM (366 Tage)'!H309&gt;0,'JSM (366 Tage)'!H309," ")</f>
        <v xml:space="preserve"> </v>
      </c>
      <c r="C271" s="221" t="str">
        <f>IF('JSM (366 Tage)'!J309&gt;0,'JSM (366 Tage)'!J309," ")</f>
        <v xml:space="preserve"> </v>
      </c>
      <c r="D271" s="137" t="str">
        <f>IF('JSM (366 Tage)'!K309&gt;0,'JSM (366 Tage)'!K309," ")</f>
        <v xml:space="preserve"> </v>
      </c>
      <c r="E271" s="140" t="str">
        <f>IF('JSM (366 Tage)'!M309&gt;0,'JSM (366 Tage)'!M309," ")</f>
        <v xml:space="preserve"> </v>
      </c>
      <c r="F271" s="222" t="str">
        <f>IF('JSM (366 Tage)'!$H$14&gt;0,'JSM (366 Tage)'!$H$14*86.4," ")</f>
        <v xml:space="preserve"> </v>
      </c>
    </row>
    <row r="272" spans="1:6">
      <c r="A272" s="223" t="s">
        <v>742</v>
      </c>
      <c r="B272" s="220" t="str">
        <f>IF('JSM (366 Tage)'!H310&gt;0,'JSM (366 Tage)'!H310," ")</f>
        <v xml:space="preserve"> </v>
      </c>
      <c r="C272" s="221" t="str">
        <f>IF('JSM (366 Tage)'!J310&gt;0,'JSM (366 Tage)'!J310," ")</f>
        <v xml:space="preserve"> </v>
      </c>
      <c r="D272" s="137" t="str">
        <f>IF('JSM (366 Tage)'!K310&gt;0,'JSM (366 Tage)'!K310," ")</f>
        <v xml:space="preserve"> </v>
      </c>
      <c r="E272" s="140" t="str">
        <f>IF('JSM (366 Tage)'!M310&gt;0,'JSM (366 Tage)'!M310," ")</f>
        <v xml:space="preserve"> </v>
      </c>
      <c r="F272" s="222" t="str">
        <f>IF('JSM (366 Tage)'!$H$14&gt;0,'JSM (366 Tage)'!$H$14*86.4," ")</f>
        <v xml:space="preserve"> </v>
      </c>
    </row>
    <row r="273" spans="1:6">
      <c r="A273" s="223" t="s">
        <v>743</v>
      </c>
      <c r="B273" s="220" t="str">
        <f>IF('JSM (366 Tage)'!H311&gt;0,'JSM (366 Tage)'!H311," ")</f>
        <v xml:space="preserve"> </v>
      </c>
      <c r="C273" s="221" t="str">
        <f>IF('JSM (366 Tage)'!J311&gt;0,'JSM (366 Tage)'!J311," ")</f>
        <v xml:space="preserve"> </v>
      </c>
      <c r="D273" s="137" t="str">
        <f>IF('JSM (366 Tage)'!K311&gt;0,'JSM (366 Tage)'!K311," ")</f>
        <v xml:space="preserve"> </v>
      </c>
      <c r="E273" s="140" t="str">
        <f>IF('JSM (366 Tage)'!M311&gt;0,'JSM (366 Tage)'!M311," ")</f>
        <v xml:space="preserve"> </v>
      </c>
      <c r="F273" s="222" t="str">
        <f>IF('JSM (366 Tage)'!$H$14&gt;0,'JSM (366 Tage)'!$H$14*86.4," ")</f>
        <v xml:space="preserve"> </v>
      </c>
    </row>
    <row r="274" spans="1:6">
      <c r="A274" s="223" t="s">
        <v>744</v>
      </c>
      <c r="B274" s="220" t="str">
        <f>IF('JSM (366 Tage)'!H312&gt;0,'JSM (366 Tage)'!H312," ")</f>
        <v xml:space="preserve"> </v>
      </c>
      <c r="C274" s="221" t="str">
        <f>IF('JSM (366 Tage)'!J312&gt;0,'JSM (366 Tage)'!J312," ")</f>
        <v xml:space="preserve"> </v>
      </c>
      <c r="D274" s="137" t="str">
        <f>IF('JSM (366 Tage)'!K312&gt;0,'JSM (366 Tage)'!K312," ")</f>
        <v xml:space="preserve"> </v>
      </c>
      <c r="E274" s="140" t="str">
        <f>IF('JSM (366 Tage)'!M312&gt;0,'JSM (366 Tage)'!M312," ")</f>
        <v xml:space="preserve"> </v>
      </c>
      <c r="F274" s="222" t="str">
        <f>IF('JSM (366 Tage)'!$H$14&gt;0,'JSM (366 Tage)'!$H$14*86.4," ")</f>
        <v xml:space="preserve"> </v>
      </c>
    </row>
    <row r="275" spans="1:6">
      <c r="A275" s="223" t="s">
        <v>745</v>
      </c>
      <c r="B275" s="220" t="str">
        <f>IF('JSM (366 Tage)'!H313&gt;0,'JSM (366 Tage)'!H313," ")</f>
        <v xml:space="preserve"> </v>
      </c>
      <c r="C275" s="221" t="str">
        <f>IF('JSM (366 Tage)'!J313&gt;0,'JSM (366 Tage)'!J313," ")</f>
        <v xml:space="preserve"> </v>
      </c>
      <c r="D275" s="137" t="str">
        <f>IF('JSM (366 Tage)'!K313&gt;0,'JSM (366 Tage)'!K313," ")</f>
        <v xml:space="preserve"> </v>
      </c>
      <c r="E275" s="140" t="str">
        <f>IF('JSM (366 Tage)'!M313&gt;0,'JSM (366 Tage)'!M313," ")</f>
        <v xml:space="preserve"> </v>
      </c>
      <c r="F275" s="222" t="str">
        <f>IF('JSM (366 Tage)'!$H$14&gt;0,'JSM (366 Tage)'!$H$14*86.4," ")</f>
        <v xml:space="preserve"> </v>
      </c>
    </row>
    <row r="276" spans="1:6">
      <c r="A276" s="223" t="s">
        <v>746</v>
      </c>
      <c r="B276" s="220" t="str">
        <f>IF('JSM (366 Tage)'!H314&gt;0,'JSM (366 Tage)'!H314," ")</f>
        <v xml:space="preserve"> </v>
      </c>
      <c r="C276" s="221" t="str">
        <f>IF('JSM (366 Tage)'!J314&gt;0,'JSM (366 Tage)'!J314," ")</f>
        <v xml:space="preserve"> </v>
      </c>
      <c r="D276" s="137" t="str">
        <f>IF('JSM (366 Tage)'!K314&gt;0,'JSM (366 Tage)'!K314," ")</f>
        <v xml:space="preserve"> </v>
      </c>
      <c r="E276" s="140" t="str">
        <f>IF('JSM (366 Tage)'!M314&gt;0,'JSM (366 Tage)'!M314," ")</f>
        <v xml:space="preserve"> </v>
      </c>
      <c r="F276" s="222" t="str">
        <f>IF('JSM (366 Tage)'!$H$14&gt;0,'JSM (366 Tage)'!$H$14*86.4," ")</f>
        <v xml:space="preserve"> </v>
      </c>
    </row>
    <row r="277" spans="1:6">
      <c r="A277" s="223" t="s">
        <v>747</v>
      </c>
      <c r="B277" s="220" t="str">
        <f>IF('JSM (366 Tage)'!H315&gt;0,'JSM (366 Tage)'!H315," ")</f>
        <v xml:space="preserve"> </v>
      </c>
      <c r="C277" s="221" t="str">
        <f>IF('JSM (366 Tage)'!J315&gt;0,'JSM (366 Tage)'!J315," ")</f>
        <v xml:space="preserve"> </v>
      </c>
      <c r="D277" s="137" t="str">
        <f>IF('JSM (366 Tage)'!K315&gt;0,'JSM (366 Tage)'!K315," ")</f>
        <v xml:space="preserve"> </v>
      </c>
      <c r="E277" s="140" t="str">
        <f>IF('JSM (366 Tage)'!M315&gt;0,'JSM (366 Tage)'!M315," ")</f>
        <v xml:space="preserve"> </v>
      </c>
      <c r="F277" s="222" t="str">
        <f>IF('JSM (366 Tage)'!$H$14&gt;0,'JSM (366 Tage)'!$H$14*86.4," ")</f>
        <v xml:space="preserve"> </v>
      </c>
    </row>
    <row r="278" spans="1:6">
      <c r="A278" s="223" t="s">
        <v>748</v>
      </c>
      <c r="B278" s="220" t="str">
        <f>IF('JSM (366 Tage)'!H316&gt;0,'JSM (366 Tage)'!H316," ")</f>
        <v xml:space="preserve"> </v>
      </c>
      <c r="C278" s="221" t="str">
        <f>IF('JSM (366 Tage)'!J316&gt;0,'JSM (366 Tage)'!J316," ")</f>
        <v xml:space="preserve"> </v>
      </c>
      <c r="D278" s="137" t="str">
        <f>IF('JSM (366 Tage)'!K316&gt;0,'JSM (366 Tage)'!K316," ")</f>
        <v xml:space="preserve"> </v>
      </c>
      <c r="E278" s="140" t="str">
        <f>IF('JSM (366 Tage)'!M316&gt;0,'JSM (366 Tage)'!M316," ")</f>
        <v xml:space="preserve"> </v>
      </c>
      <c r="F278" s="222" t="str">
        <f>IF('JSM (366 Tage)'!$H$14&gt;0,'JSM (366 Tage)'!$H$14*86.4," ")</f>
        <v xml:space="preserve"> </v>
      </c>
    </row>
    <row r="279" spans="1:6">
      <c r="A279" s="223" t="s">
        <v>749</v>
      </c>
      <c r="B279" s="220" t="str">
        <f>IF('JSM (366 Tage)'!H317&gt;0,'JSM (366 Tage)'!H317," ")</f>
        <v xml:space="preserve"> </v>
      </c>
      <c r="C279" s="221" t="str">
        <f>IF('JSM (366 Tage)'!J317&gt;0,'JSM (366 Tage)'!J317," ")</f>
        <v xml:space="preserve"> </v>
      </c>
      <c r="D279" s="137" t="str">
        <f>IF('JSM (366 Tage)'!K317&gt;0,'JSM (366 Tage)'!K317," ")</f>
        <v xml:space="preserve"> </v>
      </c>
      <c r="E279" s="140" t="str">
        <f>IF('JSM (366 Tage)'!M317&gt;0,'JSM (366 Tage)'!M317," ")</f>
        <v xml:space="preserve"> </v>
      </c>
      <c r="F279" s="222" t="str">
        <f>IF('JSM (366 Tage)'!$H$14&gt;0,'JSM (366 Tage)'!$H$14*86.4," ")</f>
        <v xml:space="preserve"> </v>
      </c>
    </row>
    <row r="280" spans="1:6">
      <c r="A280" s="223" t="s">
        <v>750</v>
      </c>
      <c r="B280" s="220" t="str">
        <f>IF('JSM (366 Tage)'!H318&gt;0,'JSM (366 Tage)'!H318," ")</f>
        <v xml:space="preserve"> </v>
      </c>
      <c r="C280" s="221" t="str">
        <f>IF('JSM (366 Tage)'!J318&gt;0,'JSM (366 Tage)'!J318," ")</f>
        <v xml:space="preserve"> </v>
      </c>
      <c r="D280" s="137" t="str">
        <f>IF('JSM (366 Tage)'!K318&gt;0,'JSM (366 Tage)'!K318," ")</f>
        <v xml:space="preserve"> </v>
      </c>
      <c r="E280" s="140" t="str">
        <f>IF('JSM (366 Tage)'!M318&gt;0,'JSM (366 Tage)'!M318," ")</f>
        <v xml:space="preserve"> </v>
      </c>
      <c r="F280" s="222" t="str">
        <f>IF('JSM (366 Tage)'!$H$14&gt;0,'JSM (366 Tage)'!$H$14*86.4," ")</f>
        <v xml:space="preserve"> </v>
      </c>
    </row>
    <row r="281" spans="1:6">
      <c r="A281" s="223" t="s">
        <v>751</v>
      </c>
      <c r="B281" s="220" t="str">
        <f>IF('JSM (366 Tage)'!H319&gt;0,'JSM (366 Tage)'!H319," ")</f>
        <v xml:space="preserve"> </v>
      </c>
      <c r="C281" s="221" t="str">
        <f>IF('JSM (366 Tage)'!J319&gt;0,'JSM (366 Tage)'!J319," ")</f>
        <v xml:space="preserve"> </v>
      </c>
      <c r="D281" s="137" t="str">
        <f>IF('JSM (366 Tage)'!K319&gt;0,'JSM (366 Tage)'!K319," ")</f>
        <v xml:space="preserve"> </v>
      </c>
      <c r="E281" s="140" t="str">
        <f>IF('JSM (366 Tage)'!M319&gt;0,'JSM (366 Tage)'!M319," ")</f>
        <v xml:space="preserve"> </v>
      </c>
      <c r="F281" s="222" t="str">
        <f>IF('JSM (366 Tage)'!$H$14&gt;0,'JSM (366 Tage)'!$H$14*86.4," ")</f>
        <v xml:space="preserve"> </v>
      </c>
    </row>
    <row r="282" spans="1:6">
      <c r="A282" s="223" t="s">
        <v>752</v>
      </c>
      <c r="B282" s="220" t="str">
        <f>IF('JSM (366 Tage)'!H320&gt;0,'JSM (366 Tage)'!H320," ")</f>
        <v xml:space="preserve"> </v>
      </c>
      <c r="C282" s="221" t="str">
        <f>IF('JSM (366 Tage)'!J320&gt;0,'JSM (366 Tage)'!J320," ")</f>
        <v xml:space="preserve"> </v>
      </c>
      <c r="D282" s="137" t="str">
        <f>IF('JSM (366 Tage)'!K320&gt;0,'JSM (366 Tage)'!K320," ")</f>
        <v xml:space="preserve"> </v>
      </c>
      <c r="E282" s="140" t="str">
        <f>IF('JSM (366 Tage)'!M320&gt;0,'JSM (366 Tage)'!M320," ")</f>
        <v xml:space="preserve"> </v>
      </c>
      <c r="F282" s="222" t="str">
        <f>IF('JSM (366 Tage)'!$H$14&gt;0,'JSM (366 Tage)'!$H$14*86.4," ")</f>
        <v xml:space="preserve"> </v>
      </c>
    </row>
    <row r="283" spans="1:6">
      <c r="A283" s="223" t="s">
        <v>753</v>
      </c>
      <c r="B283" s="220" t="str">
        <f>IF('JSM (366 Tage)'!H321&gt;0,'JSM (366 Tage)'!H321," ")</f>
        <v xml:space="preserve"> </v>
      </c>
      <c r="C283" s="221" t="str">
        <f>IF('JSM (366 Tage)'!J321&gt;0,'JSM (366 Tage)'!J321," ")</f>
        <v xml:space="preserve"> </v>
      </c>
      <c r="D283" s="137" t="str">
        <f>IF('JSM (366 Tage)'!K321&gt;0,'JSM (366 Tage)'!K321," ")</f>
        <v xml:space="preserve"> </v>
      </c>
      <c r="E283" s="140" t="str">
        <f>IF('JSM (366 Tage)'!M321&gt;0,'JSM (366 Tage)'!M321," ")</f>
        <v xml:space="preserve"> </v>
      </c>
      <c r="F283" s="222" t="str">
        <f>IF('JSM (366 Tage)'!$H$14&gt;0,'JSM (366 Tage)'!$H$14*86.4," ")</f>
        <v xml:space="preserve"> </v>
      </c>
    </row>
    <row r="284" spans="1:6">
      <c r="A284" s="223" t="s">
        <v>754</v>
      </c>
      <c r="B284" s="220" t="str">
        <f>IF('JSM (366 Tage)'!H322&gt;0,'JSM (366 Tage)'!H322," ")</f>
        <v xml:space="preserve"> </v>
      </c>
      <c r="C284" s="221" t="str">
        <f>IF('JSM (366 Tage)'!J322&gt;0,'JSM (366 Tage)'!J322," ")</f>
        <v xml:space="preserve"> </v>
      </c>
      <c r="D284" s="137" t="str">
        <f>IF('JSM (366 Tage)'!K322&gt;0,'JSM (366 Tage)'!K322," ")</f>
        <v xml:space="preserve"> </v>
      </c>
      <c r="E284" s="140" t="str">
        <f>IF('JSM (366 Tage)'!M322&gt;0,'JSM (366 Tage)'!M322," ")</f>
        <v xml:space="preserve"> </v>
      </c>
      <c r="F284" s="222" t="str">
        <f>IF('JSM (366 Tage)'!$H$14&gt;0,'JSM (366 Tage)'!$H$14*86.4," ")</f>
        <v xml:space="preserve"> </v>
      </c>
    </row>
    <row r="285" spans="1:6">
      <c r="A285" s="223" t="s">
        <v>755</v>
      </c>
      <c r="B285" s="220" t="str">
        <f>IF('JSM (366 Tage)'!H323&gt;0,'JSM (366 Tage)'!H323," ")</f>
        <v xml:space="preserve"> </v>
      </c>
      <c r="C285" s="221" t="str">
        <f>IF('JSM (366 Tage)'!J323&gt;0,'JSM (366 Tage)'!J323," ")</f>
        <v xml:space="preserve"> </v>
      </c>
      <c r="D285" s="137" t="str">
        <f>IF('JSM (366 Tage)'!K323&gt;0,'JSM (366 Tage)'!K323," ")</f>
        <v xml:space="preserve"> </v>
      </c>
      <c r="E285" s="140" t="str">
        <f>IF('JSM (366 Tage)'!M323&gt;0,'JSM (366 Tage)'!M323," ")</f>
        <v xml:space="preserve"> </v>
      </c>
      <c r="F285" s="222" t="str">
        <f>IF('JSM (366 Tage)'!$H$14&gt;0,'JSM (366 Tage)'!$H$14*86.4," ")</f>
        <v xml:space="preserve"> </v>
      </c>
    </row>
    <row r="286" spans="1:6">
      <c r="A286" s="223" t="s">
        <v>756</v>
      </c>
      <c r="B286" s="220" t="str">
        <f>IF('JSM (366 Tage)'!H324&gt;0,'JSM (366 Tage)'!H324," ")</f>
        <v xml:space="preserve"> </v>
      </c>
      <c r="C286" s="221" t="str">
        <f>IF('JSM (366 Tage)'!J324&gt;0,'JSM (366 Tage)'!J324," ")</f>
        <v xml:space="preserve"> </v>
      </c>
      <c r="D286" s="137" t="str">
        <f>IF('JSM (366 Tage)'!K324&gt;0,'JSM (366 Tage)'!K324," ")</f>
        <v xml:space="preserve"> </v>
      </c>
      <c r="E286" s="140" t="str">
        <f>IF('JSM (366 Tage)'!M324&gt;0,'JSM (366 Tage)'!M324," ")</f>
        <v xml:space="preserve"> </v>
      </c>
      <c r="F286" s="222" t="str">
        <f>IF('JSM (366 Tage)'!$H$14&gt;0,'JSM (366 Tage)'!$H$14*86.4," ")</f>
        <v xml:space="preserve"> </v>
      </c>
    </row>
    <row r="287" spans="1:6">
      <c r="A287" s="223" t="s">
        <v>757</v>
      </c>
      <c r="B287" s="220" t="str">
        <f>IF('JSM (366 Tage)'!H325&gt;0,'JSM (366 Tage)'!H325," ")</f>
        <v xml:space="preserve"> </v>
      </c>
      <c r="C287" s="221" t="str">
        <f>IF('JSM (366 Tage)'!J325&gt;0,'JSM (366 Tage)'!J325," ")</f>
        <v xml:space="preserve"> </v>
      </c>
      <c r="D287" s="137" t="str">
        <f>IF('JSM (366 Tage)'!K325&gt;0,'JSM (366 Tage)'!K325," ")</f>
        <v xml:space="preserve"> </v>
      </c>
      <c r="E287" s="140" t="str">
        <f>IF('JSM (366 Tage)'!M325&gt;0,'JSM (366 Tage)'!M325," ")</f>
        <v xml:space="preserve"> </v>
      </c>
      <c r="F287" s="222" t="str">
        <f>IF('JSM (366 Tage)'!$H$14&gt;0,'JSM (366 Tage)'!$H$14*86.4," ")</f>
        <v xml:space="preserve"> </v>
      </c>
    </row>
    <row r="288" spans="1:6">
      <c r="A288" s="223" t="s">
        <v>758</v>
      </c>
      <c r="B288" s="220" t="str">
        <f>IF('JSM (366 Tage)'!H326&gt;0,'JSM (366 Tage)'!H326," ")</f>
        <v xml:space="preserve"> </v>
      </c>
      <c r="C288" s="221" t="str">
        <f>IF('JSM (366 Tage)'!J326&gt;0,'JSM (366 Tage)'!J326," ")</f>
        <v xml:space="preserve"> </v>
      </c>
      <c r="D288" s="137" t="str">
        <f>IF('JSM (366 Tage)'!K326&gt;0,'JSM (366 Tage)'!K326," ")</f>
        <v xml:space="preserve"> </v>
      </c>
      <c r="E288" s="140" t="str">
        <f>IF('JSM (366 Tage)'!M326&gt;0,'JSM (366 Tage)'!M326," ")</f>
        <v xml:space="preserve"> </v>
      </c>
      <c r="F288" s="222" t="str">
        <f>IF('JSM (366 Tage)'!$H$14&gt;0,'JSM (366 Tage)'!$H$14*86.4," ")</f>
        <v xml:space="preserve"> </v>
      </c>
    </row>
    <row r="289" spans="1:6">
      <c r="A289" s="223" t="s">
        <v>759</v>
      </c>
      <c r="B289" s="220" t="str">
        <f>IF('JSM (366 Tage)'!H327&gt;0,'JSM (366 Tage)'!H327," ")</f>
        <v xml:space="preserve"> </v>
      </c>
      <c r="C289" s="221" t="str">
        <f>IF('JSM (366 Tage)'!J327&gt;0,'JSM (366 Tage)'!J327," ")</f>
        <v xml:space="preserve"> </v>
      </c>
      <c r="D289" s="137" t="str">
        <f>IF('JSM (366 Tage)'!K327&gt;0,'JSM (366 Tage)'!K327," ")</f>
        <v xml:space="preserve"> </v>
      </c>
      <c r="E289" s="140" t="str">
        <f>IF('JSM (366 Tage)'!M327&gt;0,'JSM (366 Tage)'!M327," ")</f>
        <v xml:space="preserve"> </v>
      </c>
      <c r="F289" s="222" t="str">
        <f>IF('JSM (366 Tage)'!$H$14&gt;0,'JSM (366 Tage)'!$H$14*86.4," ")</f>
        <v xml:space="preserve"> </v>
      </c>
    </row>
    <row r="290" spans="1:6">
      <c r="A290" s="223" t="s">
        <v>760</v>
      </c>
      <c r="B290" s="220" t="str">
        <f>IF('JSM (366 Tage)'!H328&gt;0,'JSM (366 Tage)'!H328," ")</f>
        <v xml:space="preserve"> </v>
      </c>
      <c r="C290" s="221" t="str">
        <f>IF('JSM (366 Tage)'!J328&gt;0,'JSM (366 Tage)'!J328," ")</f>
        <v xml:space="preserve"> </v>
      </c>
      <c r="D290" s="137" t="str">
        <f>IF('JSM (366 Tage)'!K328&gt;0,'JSM (366 Tage)'!K328," ")</f>
        <v xml:space="preserve"> </v>
      </c>
      <c r="E290" s="140" t="str">
        <f>IF('JSM (366 Tage)'!M328&gt;0,'JSM (366 Tage)'!M328," ")</f>
        <v xml:space="preserve"> </v>
      </c>
      <c r="F290" s="222" t="str">
        <f>IF('JSM (366 Tage)'!$H$14&gt;0,'JSM (366 Tage)'!$H$14*86.4," ")</f>
        <v xml:space="preserve"> </v>
      </c>
    </row>
    <row r="291" spans="1:6">
      <c r="A291" s="223" t="s">
        <v>761</v>
      </c>
      <c r="B291" s="220" t="str">
        <f>IF('JSM (366 Tage)'!H329&gt;0,'JSM (366 Tage)'!H329," ")</f>
        <v xml:space="preserve"> </v>
      </c>
      <c r="C291" s="221" t="str">
        <f>IF('JSM (366 Tage)'!J329&gt;0,'JSM (366 Tage)'!J329," ")</f>
        <v xml:space="preserve"> </v>
      </c>
      <c r="D291" s="137" t="str">
        <f>IF('JSM (366 Tage)'!K329&gt;0,'JSM (366 Tage)'!K329," ")</f>
        <v xml:space="preserve"> </v>
      </c>
      <c r="E291" s="140" t="str">
        <f>IF('JSM (366 Tage)'!M329&gt;0,'JSM (366 Tage)'!M329," ")</f>
        <v xml:space="preserve"> </v>
      </c>
      <c r="F291" s="222" t="str">
        <f>IF('JSM (366 Tage)'!$H$14&gt;0,'JSM (366 Tage)'!$H$14*86.4," ")</f>
        <v xml:space="preserve"> </v>
      </c>
    </row>
    <row r="292" spans="1:6">
      <c r="A292" s="223" t="s">
        <v>762</v>
      </c>
      <c r="B292" s="220" t="str">
        <f>IF('JSM (366 Tage)'!H330&gt;0,'JSM (366 Tage)'!H330," ")</f>
        <v xml:space="preserve"> </v>
      </c>
      <c r="C292" s="221" t="str">
        <f>IF('JSM (366 Tage)'!J330&gt;0,'JSM (366 Tage)'!J330," ")</f>
        <v xml:space="preserve"> </v>
      </c>
      <c r="D292" s="137" t="str">
        <f>IF('JSM (366 Tage)'!K330&gt;0,'JSM (366 Tage)'!K330," ")</f>
        <v xml:space="preserve"> </v>
      </c>
      <c r="E292" s="140" t="str">
        <f>IF('JSM (366 Tage)'!M330&gt;0,'JSM (366 Tage)'!M330," ")</f>
        <v xml:space="preserve"> </v>
      </c>
      <c r="F292" s="222" t="str">
        <f>IF('JSM (366 Tage)'!$H$14&gt;0,'JSM (366 Tage)'!$H$14*86.4," ")</f>
        <v xml:space="preserve"> </v>
      </c>
    </row>
    <row r="293" spans="1:6">
      <c r="A293" s="223" t="s">
        <v>763</v>
      </c>
      <c r="B293" s="220" t="str">
        <f>IF('JSM (366 Tage)'!H331&gt;0,'JSM (366 Tage)'!H331," ")</f>
        <v xml:space="preserve"> </v>
      </c>
      <c r="C293" s="221" t="str">
        <f>IF('JSM (366 Tage)'!J331&gt;0,'JSM (366 Tage)'!J331," ")</f>
        <v xml:space="preserve"> </v>
      </c>
      <c r="D293" s="137" t="str">
        <f>IF('JSM (366 Tage)'!K331&gt;0,'JSM (366 Tage)'!K331," ")</f>
        <v xml:space="preserve"> </v>
      </c>
      <c r="E293" s="140" t="str">
        <f>IF('JSM (366 Tage)'!M331&gt;0,'JSM (366 Tage)'!M331," ")</f>
        <v xml:space="preserve"> </v>
      </c>
      <c r="F293" s="222" t="str">
        <f>IF('JSM (366 Tage)'!$H$14&gt;0,'JSM (366 Tage)'!$H$14*86.4," ")</f>
        <v xml:space="preserve"> </v>
      </c>
    </row>
    <row r="294" spans="1:6">
      <c r="A294" s="223" t="s">
        <v>764</v>
      </c>
      <c r="B294" s="220" t="str">
        <f>IF('JSM (366 Tage)'!H332&gt;0,'JSM (366 Tage)'!H332," ")</f>
        <v xml:space="preserve"> </v>
      </c>
      <c r="C294" s="221" t="str">
        <f>IF('JSM (366 Tage)'!J332&gt;0,'JSM (366 Tage)'!J332," ")</f>
        <v xml:space="preserve"> </v>
      </c>
      <c r="D294" s="137" t="str">
        <f>IF('JSM (366 Tage)'!K332&gt;0,'JSM (366 Tage)'!K332," ")</f>
        <v xml:space="preserve"> </v>
      </c>
      <c r="E294" s="140" t="str">
        <f>IF('JSM (366 Tage)'!M332&gt;0,'JSM (366 Tage)'!M332," ")</f>
        <v xml:space="preserve"> </v>
      </c>
      <c r="F294" s="222" t="str">
        <f>IF('JSM (366 Tage)'!$H$14&gt;0,'JSM (366 Tage)'!$H$14*86.4," ")</f>
        <v xml:space="preserve"> </v>
      </c>
    </row>
    <row r="295" spans="1:6">
      <c r="A295" s="223" t="s">
        <v>765</v>
      </c>
      <c r="B295" s="220" t="str">
        <f>IF('JSM (366 Tage)'!H333&gt;0,'JSM (366 Tage)'!H333," ")</f>
        <v xml:space="preserve"> </v>
      </c>
      <c r="C295" s="221" t="str">
        <f>IF('JSM (366 Tage)'!J333&gt;0,'JSM (366 Tage)'!J333," ")</f>
        <v xml:space="preserve"> </v>
      </c>
      <c r="D295" s="137" t="str">
        <f>IF('JSM (366 Tage)'!K333&gt;0,'JSM (366 Tage)'!K333," ")</f>
        <v xml:space="preserve"> </v>
      </c>
      <c r="E295" s="140" t="str">
        <f>IF('JSM (366 Tage)'!M333&gt;0,'JSM (366 Tage)'!M333," ")</f>
        <v xml:space="preserve"> </v>
      </c>
      <c r="F295" s="222" t="str">
        <f>IF('JSM (366 Tage)'!$H$14&gt;0,'JSM (366 Tage)'!$H$14*86.4," ")</f>
        <v xml:space="preserve"> </v>
      </c>
    </row>
    <row r="296" spans="1:6">
      <c r="A296" s="223" t="s">
        <v>766</v>
      </c>
      <c r="B296" s="220" t="str">
        <f>IF('JSM (366 Tage)'!H334&gt;0,'JSM (366 Tage)'!H334," ")</f>
        <v xml:space="preserve"> </v>
      </c>
      <c r="C296" s="221" t="str">
        <f>IF('JSM (366 Tage)'!J334&gt;0,'JSM (366 Tage)'!J334," ")</f>
        <v xml:space="preserve"> </v>
      </c>
      <c r="D296" s="137" t="str">
        <f>IF('JSM (366 Tage)'!K334&gt;0,'JSM (366 Tage)'!K334," ")</f>
        <v xml:space="preserve"> </v>
      </c>
      <c r="E296" s="140" t="str">
        <f>IF('JSM (366 Tage)'!M334&gt;0,'JSM (366 Tage)'!M334," ")</f>
        <v xml:space="preserve"> </v>
      </c>
      <c r="F296" s="222" t="str">
        <f>IF('JSM (366 Tage)'!$H$14&gt;0,'JSM (366 Tage)'!$H$14*86.4," ")</f>
        <v xml:space="preserve"> </v>
      </c>
    </row>
    <row r="297" spans="1:6">
      <c r="A297" s="223" t="s">
        <v>767</v>
      </c>
      <c r="B297" s="220" t="str">
        <f>IF('JSM (366 Tage)'!H335&gt;0,'JSM (366 Tage)'!H335," ")</f>
        <v xml:space="preserve"> </v>
      </c>
      <c r="C297" s="221" t="str">
        <f>IF('JSM (366 Tage)'!J335&gt;0,'JSM (366 Tage)'!J335," ")</f>
        <v xml:space="preserve"> </v>
      </c>
      <c r="D297" s="137" t="str">
        <f>IF('JSM (366 Tage)'!K335&gt;0,'JSM (366 Tage)'!K335," ")</f>
        <v xml:space="preserve"> </v>
      </c>
      <c r="E297" s="140" t="str">
        <f>IF('JSM (366 Tage)'!M335&gt;0,'JSM (366 Tage)'!M335," ")</f>
        <v xml:space="preserve"> </v>
      </c>
      <c r="F297" s="222" t="str">
        <f>IF('JSM (366 Tage)'!$H$14&gt;0,'JSM (366 Tage)'!$H$14*86.4," ")</f>
        <v xml:space="preserve"> </v>
      </c>
    </row>
    <row r="298" spans="1:6">
      <c r="A298" s="223" t="s">
        <v>768</v>
      </c>
      <c r="B298" s="220" t="str">
        <f>IF('JSM (366 Tage)'!H336&gt;0,'JSM (366 Tage)'!H336," ")</f>
        <v xml:space="preserve"> </v>
      </c>
      <c r="C298" s="221" t="str">
        <f>IF('JSM (366 Tage)'!J336&gt;0,'JSM (366 Tage)'!J336," ")</f>
        <v xml:space="preserve"> </v>
      </c>
      <c r="D298" s="137" t="str">
        <f>IF('JSM (366 Tage)'!K336&gt;0,'JSM (366 Tage)'!K336," ")</f>
        <v xml:space="preserve"> </v>
      </c>
      <c r="E298" s="140" t="str">
        <f>IF('JSM (366 Tage)'!M336&gt;0,'JSM (366 Tage)'!M336," ")</f>
        <v xml:space="preserve"> </v>
      </c>
      <c r="F298" s="222" t="str">
        <f>IF('JSM (366 Tage)'!$H$14&gt;0,'JSM (366 Tage)'!$H$14*86.4," ")</f>
        <v xml:space="preserve"> </v>
      </c>
    </row>
    <row r="299" spans="1:6">
      <c r="A299" s="223" t="s">
        <v>769</v>
      </c>
      <c r="B299" s="220" t="str">
        <f>IF('JSM (366 Tage)'!H337&gt;0,'JSM (366 Tage)'!H337," ")</f>
        <v xml:space="preserve"> </v>
      </c>
      <c r="C299" s="221" t="str">
        <f>IF('JSM (366 Tage)'!J337&gt;0,'JSM (366 Tage)'!J337," ")</f>
        <v xml:space="preserve"> </v>
      </c>
      <c r="D299" s="137" t="str">
        <f>IF('JSM (366 Tage)'!K337&gt;0,'JSM (366 Tage)'!K337," ")</f>
        <v xml:space="preserve"> </v>
      </c>
      <c r="E299" s="140" t="str">
        <f>IF('JSM (366 Tage)'!M337&gt;0,'JSM (366 Tage)'!M337," ")</f>
        <v xml:space="preserve"> </v>
      </c>
      <c r="F299" s="222" t="str">
        <f>IF('JSM (366 Tage)'!$H$14&gt;0,'JSM (366 Tage)'!$H$14*86.4," ")</f>
        <v xml:space="preserve"> </v>
      </c>
    </row>
    <row r="300" spans="1:6">
      <c r="A300" s="223" t="s">
        <v>770</v>
      </c>
      <c r="B300" s="220" t="str">
        <f>IF('JSM (366 Tage)'!H338&gt;0,'JSM (366 Tage)'!H338," ")</f>
        <v xml:space="preserve"> </v>
      </c>
      <c r="C300" s="221" t="str">
        <f>IF('JSM (366 Tage)'!J338&gt;0,'JSM (366 Tage)'!J338," ")</f>
        <v xml:space="preserve"> </v>
      </c>
      <c r="D300" s="137" t="str">
        <f>IF('JSM (366 Tage)'!K338&gt;0,'JSM (366 Tage)'!K338," ")</f>
        <v xml:space="preserve"> </v>
      </c>
      <c r="E300" s="140" t="str">
        <f>IF('JSM (366 Tage)'!M338&gt;0,'JSM (366 Tage)'!M338," ")</f>
        <v xml:space="preserve"> </v>
      </c>
      <c r="F300" s="222" t="str">
        <f>IF('JSM (366 Tage)'!$H$14&gt;0,'JSM (366 Tage)'!$H$14*86.4," ")</f>
        <v xml:space="preserve"> </v>
      </c>
    </row>
    <row r="301" spans="1:6">
      <c r="A301" s="223" t="s">
        <v>771</v>
      </c>
      <c r="B301" s="220" t="str">
        <f>IF('JSM (366 Tage)'!H339&gt;0,'JSM (366 Tage)'!H339," ")</f>
        <v xml:space="preserve"> </v>
      </c>
      <c r="C301" s="221" t="str">
        <f>IF('JSM (366 Tage)'!J339&gt;0,'JSM (366 Tage)'!J339," ")</f>
        <v xml:space="preserve"> </v>
      </c>
      <c r="D301" s="137" t="str">
        <f>IF('JSM (366 Tage)'!K339&gt;0,'JSM (366 Tage)'!K339," ")</f>
        <v xml:space="preserve"> </v>
      </c>
      <c r="E301" s="140" t="str">
        <f>IF('JSM (366 Tage)'!M339&gt;0,'JSM (366 Tage)'!M339," ")</f>
        <v xml:space="preserve"> </v>
      </c>
      <c r="F301" s="222" t="str">
        <f>IF('JSM (366 Tage)'!$H$14&gt;0,'JSM (366 Tage)'!$H$14*86.4," ")</f>
        <v xml:space="preserve"> </v>
      </c>
    </row>
    <row r="302" spans="1:6">
      <c r="A302" s="223" t="s">
        <v>772</v>
      </c>
      <c r="B302" s="220" t="str">
        <f>IF('JSM (366 Tage)'!H340&gt;0,'JSM (366 Tage)'!H340," ")</f>
        <v xml:space="preserve"> </v>
      </c>
      <c r="C302" s="221" t="str">
        <f>IF('JSM (366 Tage)'!J340&gt;0,'JSM (366 Tage)'!J340," ")</f>
        <v xml:space="preserve"> </v>
      </c>
      <c r="D302" s="137" t="str">
        <f>IF('JSM (366 Tage)'!K340&gt;0,'JSM (366 Tage)'!K340," ")</f>
        <v xml:space="preserve"> </v>
      </c>
      <c r="E302" s="140" t="str">
        <f>IF('JSM (366 Tage)'!M340&gt;0,'JSM (366 Tage)'!M340," ")</f>
        <v xml:space="preserve"> </v>
      </c>
      <c r="F302" s="222" t="str">
        <f>IF('JSM (366 Tage)'!$H$14&gt;0,'JSM (366 Tage)'!$H$14*86.4," ")</f>
        <v xml:space="preserve"> </v>
      </c>
    </row>
    <row r="303" spans="1:6">
      <c r="A303" s="223" t="s">
        <v>773</v>
      </c>
      <c r="B303" s="220" t="str">
        <f>IF('JSM (366 Tage)'!H341&gt;0,'JSM (366 Tage)'!H341," ")</f>
        <v xml:space="preserve"> </v>
      </c>
      <c r="C303" s="221" t="str">
        <f>IF('JSM (366 Tage)'!J341&gt;0,'JSM (366 Tage)'!J341," ")</f>
        <v xml:space="preserve"> </v>
      </c>
      <c r="D303" s="137" t="str">
        <f>IF('JSM (366 Tage)'!K341&gt;0,'JSM (366 Tage)'!K341," ")</f>
        <v xml:space="preserve"> </v>
      </c>
      <c r="E303" s="140" t="str">
        <f>IF('JSM (366 Tage)'!M341&gt;0,'JSM (366 Tage)'!M341," ")</f>
        <v xml:space="preserve"> </v>
      </c>
      <c r="F303" s="222" t="str">
        <f>IF('JSM (366 Tage)'!$H$14&gt;0,'JSM (366 Tage)'!$H$14*86.4," ")</f>
        <v xml:space="preserve"> </v>
      </c>
    </row>
    <row r="304" spans="1:6">
      <c r="A304" s="223" t="s">
        <v>774</v>
      </c>
      <c r="B304" s="220" t="str">
        <f>IF('JSM (366 Tage)'!H342&gt;0,'JSM (366 Tage)'!H342," ")</f>
        <v xml:space="preserve"> </v>
      </c>
      <c r="C304" s="221" t="str">
        <f>IF('JSM (366 Tage)'!J342&gt;0,'JSM (366 Tage)'!J342," ")</f>
        <v xml:space="preserve"> </v>
      </c>
      <c r="D304" s="137" t="str">
        <f>IF('JSM (366 Tage)'!K342&gt;0,'JSM (366 Tage)'!K342," ")</f>
        <v xml:space="preserve"> </v>
      </c>
      <c r="E304" s="140" t="str">
        <f>IF('JSM (366 Tage)'!M342&gt;0,'JSM (366 Tage)'!M342," ")</f>
        <v xml:space="preserve"> </v>
      </c>
      <c r="F304" s="222" t="str">
        <f>IF('JSM (366 Tage)'!$H$14&gt;0,'JSM (366 Tage)'!$H$14*86.4," ")</f>
        <v xml:space="preserve"> </v>
      </c>
    </row>
    <row r="305" spans="1:6">
      <c r="A305" s="223" t="s">
        <v>775</v>
      </c>
      <c r="B305" s="220" t="str">
        <f>IF('JSM (366 Tage)'!H343&gt;0,'JSM (366 Tage)'!H343," ")</f>
        <v xml:space="preserve"> </v>
      </c>
      <c r="C305" s="221" t="str">
        <f>IF('JSM (366 Tage)'!J343&gt;0,'JSM (366 Tage)'!J343," ")</f>
        <v xml:space="preserve"> </v>
      </c>
      <c r="D305" s="137" t="str">
        <f>IF('JSM (366 Tage)'!K343&gt;0,'JSM (366 Tage)'!K343," ")</f>
        <v xml:space="preserve"> </v>
      </c>
      <c r="E305" s="140" t="str">
        <f>IF('JSM (366 Tage)'!M343&gt;0,'JSM (366 Tage)'!M343," ")</f>
        <v xml:space="preserve"> </v>
      </c>
      <c r="F305" s="222" t="str">
        <f>IF('JSM (366 Tage)'!$H$14&gt;0,'JSM (366 Tage)'!$H$14*86.4," ")</f>
        <v xml:space="preserve"> </v>
      </c>
    </row>
    <row r="306" spans="1:6">
      <c r="A306" s="223" t="s">
        <v>776</v>
      </c>
      <c r="B306" s="220" t="str">
        <f>IF('JSM (366 Tage)'!H344&gt;0,'JSM (366 Tage)'!H344," ")</f>
        <v xml:space="preserve"> </v>
      </c>
      <c r="C306" s="221" t="str">
        <f>IF('JSM (366 Tage)'!J344&gt;0,'JSM (366 Tage)'!J344," ")</f>
        <v xml:space="preserve"> </v>
      </c>
      <c r="D306" s="137" t="str">
        <f>IF('JSM (366 Tage)'!K344&gt;0,'JSM (366 Tage)'!K344," ")</f>
        <v xml:space="preserve"> </v>
      </c>
      <c r="E306" s="140" t="str">
        <f>IF('JSM (366 Tage)'!M344&gt;0,'JSM (366 Tage)'!M344," ")</f>
        <v xml:space="preserve"> </v>
      </c>
      <c r="F306" s="222" t="str">
        <f>IF('JSM (366 Tage)'!$H$14&gt;0,'JSM (366 Tage)'!$H$14*86.4," ")</f>
        <v xml:space="preserve"> </v>
      </c>
    </row>
    <row r="307" spans="1:6">
      <c r="A307" s="223" t="s">
        <v>777</v>
      </c>
      <c r="B307" s="220" t="str">
        <f>IF('JSM (366 Tage)'!H345&gt;0,'JSM (366 Tage)'!H345," ")</f>
        <v xml:space="preserve"> </v>
      </c>
      <c r="C307" s="221" t="str">
        <f>IF('JSM (366 Tage)'!J345&gt;0,'JSM (366 Tage)'!J345," ")</f>
        <v xml:space="preserve"> </v>
      </c>
      <c r="D307" s="137" t="str">
        <f>IF('JSM (366 Tage)'!K345&gt;0,'JSM (366 Tage)'!K345," ")</f>
        <v xml:space="preserve"> </v>
      </c>
      <c r="E307" s="140" t="str">
        <f>IF('JSM (366 Tage)'!M345&gt;0,'JSM (366 Tage)'!M345," ")</f>
        <v xml:space="preserve"> </v>
      </c>
      <c r="F307" s="222" t="str">
        <f>IF('JSM (366 Tage)'!$H$14&gt;0,'JSM (366 Tage)'!$H$14*86.4," ")</f>
        <v xml:space="preserve"> </v>
      </c>
    </row>
    <row r="308" spans="1:6">
      <c r="A308" s="223" t="s">
        <v>778</v>
      </c>
      <c r="B308" s="220" t="str">
        <f>IF('JSM (366 Tage)'!H346&gt;0,'JSM (366 Tage)'!H346," ")</f>
        <v xml:space="preserve"> </v>
      </c>
      <c r="C308" s="221" t="str">
        <f>IF('JSM (366 Tage)'!J346&gt;0,'JSM (366 Tage)'!J346," ")</f>
        <v xml:space="preserve"> </v>
      </c>
      <c r="D308" s="137" t="str">
        <f>IF('JSM (366 Tage)'!K346&gt;0,'JSM (366 Tage)'!K346," ")</f>
        <v xml:space="preserve"> </v>
      </c>
      <c r="E308" s="140" t="str">
        <f>IF('JSM (366 Tage)'!M346&gt;0,'JSM (366 Tage)'!M346," ")</f>
        <v xml:space="preserve"> </v>
      </c>
      <c r="F308" s="222" t="str">
        <f>IF('JSM (366 Tage)'!$H$14&gt;0,'JSM (366 Tage)'!$H$14*86.4," ")</f>
        <v xml:space="preserve"> </v>
      </c>
    </row>
    <row r="309" spans="1:6">
      <c r="A309" s="223" t="s">
        <v>779</v>
      </c>
      <c r="B309" s="220" t="str">
        <f>IF('JSM (366 Tage)'!H347&gt;0,'JSM (366 Tage)'!H347," ")</f>
        <v xml:space="preserve"> </v>
      </c>
      <c r="C309" s="221" t="str">
        <f>IF('JSM (366 Tage)'!J347&gt;0,'JSM (366 Tage)'!J347," ")</f>
        <v xml:space="preserve"> </v>
      </c>
      <c r="D309" s="137" t="str">
        <f>IF('JSM (366 Tage)'!K347&gt;0,'JSM (366 Tage)'!K347," ")</f>
        <v xml:space="preserve"> </v>
      </c>
      <c r="E309" s="140" t="str">
        <f>IF('JSM (366 Tage)'!M347&gt;0,'JSM (366 Tage)'!M347," ")</f>
        <v xml:space="preserve"> </v>
      </c>
      <c r="F309" s="222" t="str">
        <f>IF('JSM (366 Tage)'!$H$14&gt;0,'JSM (366 Tage)'!$H$14*86.4," ")</f>
        <v xml:space="preserve"> </v>
      </c>
    </row>
    <row r="310" spans="1:6">
      <c r="A310" s="223" t="s">
        <v>780</v>
      </c>
      <c r="B310" s="220" t="str">
        <f>IF('JSM (366 Tage)'!H348&gt;0,'JSM (366 Tage)'!H348," ")</f>
        <v xml:space="preserve"> </v>
      </c>
      <c r="C310" s="221" t="str">
        <f>IF('JSM (366 Tage)'!J348&gt;0,'JSM (366 Tage)'!J348," ")</f>
        <v xml:space="preserve"> </v>
      </c>
      <c r="D310" s="137" t="str">
        <f>IF('JSM (366 Tage)'!K348&gt;0,'JSM (366 Tage)'!K348," ")</f>
        <v xml:space="preserve"> </v>
      </c>
      <c r="E310" s="140" t="str">
        <f>IF('JSM (366 Tage)'!M348&gt;0,'JSM (366 Tage)'!M348," ")</f>
        <v xml:space="preserve"> </v>
      </c>
      <c r="F310" s="222" t="str">
        <f>IF('JSM (366 Tage)'!$H$14&gt;0,'JSM (366 Tage)'!$H$14*86.4," ")</f>
        <v xml:space="preserve"> </v>
      </c>
    </row>
    <row r="311" spans="1:6">
      <c r="A311" s="223" t="s">
        <v>781</v>
      </c>
      <c r="B311" s="220" t="str">
        <f>IF('JSM (366 Tage)'!H349&gt;0,'JSM (366 Tage)'!H349," ")</f>
        <v xml:space="preserve"> </v>
      </c>
      <c r="C311" s="221" t="str">
        <f>IF('JSM (366 Tage)'!J349&gt;0,'JSM (366 Tage)'!J349," ")</f>
        <v xml:space="preserve"> </v>
      </c>
      <c r="D311" s="137" t="str">
        <f>IF('JSM (366 Tage)'!K349&gt;0,'JSM (366 Tage)'!K349," ")</f>
        <v xml:space="preserve"> </v>
      </c>
      <c r="E311" s="140" t="str">
        <f>IF('JSM (366 Tage)'!M349&gt;0,'JSM (366 Tage)'!M349," ")</f>
        <v xml:space="preserve"> </v>
      </c>
      <c r="F311" s="222" t="str">
        <f>IF('JSM (366 Tage)'!$H$14&gt;0,'JSM (366 Tage)'!$H$14*86.4," ")</f>
        <v xml:space="preserve"> </v>
      </c>
    </row>
    <row r="312" spans="1:6">
      <c r="A312" s="223" t="s">
        <v>782</v>
      </c>
      <c r="B312" s="220" t="str">
        <f>IF('JSM (366 Tage)'!H350&gt;0,'JSM (366 Tage)'!H350," ")</f>
        <v xml:space="preserve"> </v>
      </c>
      <c r="C312" s="221" t="str">
        <f>IF('JSM (366 Tage)'!J350&gt;0,'JSM (366 Tage)'!J350," ")</f>
        <v xml:space="preserve"> </v>
      </c>
      <c r="D312" s="137" t="str">
        <f>IF('JSM (366 Tage)'!K350&gt;0,'JSM (366 Tage)'!K350," ")</f>
        <v xml:space="preserve"> </v>
      </c>
      <c r="E312" s="140" t="str">
        <f>IF('JSM (366 Tage)'!M350&gt;0,'JSM (366 Tage)'!M350," ")</f>
        <v xml:space="preserve"> </v>
      </c>
      <c r="F312" s="222" t="str">
        <f>IF('JSM (366 Tage)'!$H$14&gt;0,'JSM (366 Tage)'!$H$14*86.4," ")</f>
        <v xml:space="preserve"> </v>
      </c>
    </row>
    <row r="313" spans="1:6">
      <c r="A313" s="223" t="s">
        <v>783</v>
      </c>
      <c r="B313" s="220" t="str">
        <f>IF('JSM (366 Tage)'!H351&gt;0,'JSM (366 Tage)'!H351," ")</f>
        <v xml:space="preserve"> </v>
      </c>
      <c r="C313" s="221" t="str">
        <f>IF('JSM (366 Tage)'!J351&gt;0,'JSM (366 Tage)'!J351," ")</f>
        <v xml:space="preserve"> </v>
      </c>
      <c r="D313" s="137" t="str">
        <f>IF('JSM (366 Tage)'!K351&gt;0,'JSM (366 Tage)'!K351," ")</f>
        <v xml:space="preserve"> </v>
      </c>
      <c r="E313" s="140" t="str">
        <f>IF('JSM (366 Tage)'!M351&gt;0,'JSM (366 Tage)'!M351," ")</f>
        <v xml:space="preserve"> </v>
      </c>
      <c r="F313" s="222" t="str">
        <f>IF('JSM (366 Tage)'!$H$14&gt;0,'JSM (366 Tage)'!$H$14*86.4," ")</f>
        <v xml:space="preserve"> </v>
      </c>
    </row>
    <row r="314" spans="1:6">
      <c r="A314" s="223" t="s">
        <v>784</v>
      </c>
      <c r="B314" s="220" t="str">
        <f>IF('JSM (366 Tage)'!H352&gt;0,'JSM (366 Tage)'!H352," ")</f>
        <v xml:space="preserve"> </v>
      </c>
      <c r="C314" s="221" t="str">
        <f>IF('JSM (366 Tage)'!J352&gt;0,'JSM (366 Tage)'!J352," ")</f>
        <v xml:space="preserve"> </v>
      </c>
      <c r="D314" s="137" t="str">
        <f>IF('JSM (366 Tage)'!K352&gt;0,'JSM (366 Tage)'!K352," ")</f>
        <v xml:space="preserve"> </v>
      </c>
      <c r="E314" s="140" t="str">
        <f>IF('JSM (366 Tage)'!M352&gt;0,'JSM (366 Tage)'!M352," ")</f>
        <v xml:space="preserve"> </v>
      </c>
      <c r="F314" s="222" t="str">
        <f>IF('JSM (366 Tage)'!$H$14&gt;0,'JSM (366 Tage)'!$H$14*86.4," ")</f>
        <v xml:space="preserve"> </v>
      </c>
    </row>
    <row r="315" spans="1:6">
      <c r="A315" s="223" t="s">
        <v>785</v>
      </c>
      <c r="B315" s="220" t="str">
        <f>IF('JSM (366 Tage)'!H353&gt;0,'JSM (366 Tage)'!H353," ")</f>
        <v xml:space="preserve"> </v>
      </c>
      <c r="C315" s="221" t="str">
        <f>IF('JSM (366 Tage)'!J353&gt;0,'JSM (366 Tage)'!J353," ")</f>
        <v xml:space="preserve"> </v>
      </c>
      <c r="D315" s="137" t="str">
        <f>IF('JSM (366 Tage)'!K353&gt;0,'JSM (366 Tage)'!K353," ")</f>
        <v xml:space="preserve"> </v>
      </c>
      <c r="E315" s="140" t="str">
        <f>IF('JSM (366 Tage)'!M353&gt;0,'JSM (366 Tage)'!M353," ")</f>
        <v xml:space="preserve"> </v>
      </c>
      <c r="F315" s="222" t="str">
        <f>IF('JSM (366 Tage)'!$H$14&gt;0,'JSM (366 Tage)'!$H$14*86.4," ")</f>
        <v xml:space="preserve"> </v>
      </c>
    </row>
    <row r="316" spans="1:6">
      <c r="A316" s="223" t="s">
        <v>786</v>
      </c>
      <c r="B316" s="220" t="str">
        <f>IF('JSM (366 Tage)'!H354&gt;0,'JSM (366 Tage)'!H354," ")</f>
        <v xml:space="preserve"> </v>
      </c>
      <c r="C316" s="221" t="str">
        <f>IF('JSM (366 Tage)'!J354&gt;0,'JSM (366 Tage)'!J354," ")</f>
        <v xml:space="preserve"> </v>
      </c>
      <c r="D316" s="137" t="str">
        <f>IF('JSM (366 Tage)'!K354&gt;0,'JSM (366 Tage)'!K354," ")</f>
        <v xml:space="preserve"> </v>
      </c>
      <c r="E316" s="140" t="str">
        <f>IF('JSM (366 Tage)'!M354&gt;0,'JSM (366 Tage)'!M354," ")</f>
        <v xml:space="preserve"> </v>
      </c>
      <c r="F316" s="222" t="str">
        <f>IF('JSM (366 Tage)'!$H$14&gt;0,'JSM (366 Tage)'!$H$14*86.4," ")</f>
        <v xml:space="preserve"> </v>
      </c>
    </row>
    <row r="317" spans="1:6">
      <c r="A317" s="223" t="s">
        <v>787</v>
      </c>
      <c r="B317" s="220" t="str">
        <f>IF('JSM (366 Tage)'!H355&gt;0,'JSM (366 Tage)'!H355," ")</f>
        <v xml:space="preserve"> </v>
      </c>
      <c r="C317" s="221" t="str">
        <f>IF('JSM (366 Tage)'!J355&gt;0,'JSM (366 Tage)'!J355," ")</f>
        <v xml:space="preserve"> </v>
      </c>
      <c r="D317" s="137" t="str">
        <f>IF('JSM (366 Tage)'!K355&gt;0,'JSM (366 Tage)'!K355," ")</f>
        <v xml:space="preserve"> </v>
      </c>
      <c r="E317" s="140" t="str">
        <f>IF('JSM (366 Tage)'!M355&gt;0,'JSM (366 Tage)'!M355," ")</f>
        <v xml:space="preserve"> </v>
      </c>
      <c r="F317" s="222" t="str">
        <f>IF('JSM (366 Tage)'!$H$14&gt;0,'JSM (366 Tage)'!$H$14*86.4," ")</f>
        <v xml:space="preserve"> </v>
      </c>
    </row>
    <row r="318" spans="1:6">
      <c r="A318" s="223" t="s">
        <v>788</v>
      </c>
      <c r="B318" s="220" t="str">
        <f>IF('JSM (366 Tage)'!H356&gt;0,'JSM (366 Tage)'!H356," ")</f>
        <v xml:space="preserve"> </v>
      </c>
      <c r="C318" s="221" t="str">
        <f>IF('JSM (366 Tage)'!J356&gt;0,'JSM (366 Tage)'!J356," ")</f>
        <v xml:space="preserve"> </v>
      </c>
      <c r="D318" s="137" t="str">
        <f>IF('JSM (366 Tage)'!K356&gt;0,'JSM (366 Tage)'!K356," ")</f>
        <v xml:space="preserve"> </v>
      </c>
      <c r="E318" s="140" t="str">
        <f>IF('JSM (366 Tage)'!M356&gt;0,'JSM (366 Tage)'!M356," ")</f>
        <v xml:space="preserve"> </v>
      </c>
      <c r="F318" s="222" t="str">
        <f>IF('JSM (366 Tage)'!$H$14&gt;0,'JSM (366 Tage)'!$H$14*86.4," ")</f>
        <v xml:space="preserve"> </v>
      </c>
    </row>
    <row r="319" spans="1:6">
      <c r="A319" s="223" t="s">
        <v>789</v>
      </c>
      <c r="B319" s="220" t="str">
        <f>IF('JSM (366 Tage)'!H357&gt;0,'JSM (366 Tage)'!H357," ")</f>
        <v xml:space="preserve"> </v>
      </c>
      <c r="C319" s="221" t="str">
        <f>IF('JSM (366 Tage)'!J357&gt;0,'JSM (366 Tage)'!J357," ")</f>
        <v xml:space="preserve"> </v>
      </c>
      <c r="D319" s="137" t="str">
        <f>IF('JSM (366 Tage)'!K357&gt;0,'JSM (366 Tage)'!K357," ")</f>
        <v xml:space="preserve"> </v>
      </c>
      <c r="E319" s="140" t="str">
        <f>IF('JSM (366 Tage)'!M357&gt;0,'JSM (366 Tage)'!M357," ")</f>
        <v xml:space="preserve"> </v>
      </c>
      <c r="F319" s="222" t="str">
        <f>IF('JSM (366 Tage)'!$H$14&gt;0,'JSM (366 Tage)'!$H$14*86.4," ")</f>
        <v xml:space="preserve"> </v>
      </c>
    </row>
    <row r="320" spans="1:6">
      <c r="A320" s="223" t="s">
        <v>790</v>
      </c>
      <c r="B320" s="220" t="str">
        <f>IF('JSM (366 Tage)'!H358&gt;0,'JSM (366 Tage)'!H358," ")</f>
        <v xml:space="preserve"> </v>
      </c>
      <c r="C320" s="221" t="str">
        <f>IF('JSM (366 Tage)'!J358&gt;0,'JSM (366 Tage)'!J358," ")</f>
        <v xml:space="preserve"> </v>
      </c>
      <c r="D320" s="137" t="str">
        <f>IF('JSM (366 Tage)'!K358&gt;0,'JSM (366 Tage)'!K358," ")</f>
        <v xml:space="preserve"> </v>
      </c>
      <c r="E320" s="140" t="str">
        <f>IF('JSM (366 Tage)'!M358&gt;0,'JSM (366 Tage)'!M358," ")</f>
        <v xml:space="preserve"> </v>
      </c>
      <c r="F320" s="222" t="str">
        <f>IF('JSM (366 Tage)'!$H$14&gt;0,'JSM (366 Tage)'!$H$14*86.4," ")</f>
        <v xml:space="preserve"> </v>
      </c>
    </row>
    <row r="321" spans="1:6">
      <c r="A321" s="223" t="s">
        <v>791</v>
      </c>
      <c r="B321" s="220" t="str">
        <f>IF('JSM (366 Tage)'!H359&gt;0,'JSM (366 Tage)'!H359," ")</f>
        <v xml:space="preserve"> </v>
      </c>
      <c r="C321" s="221" t="str">
        <f>IF('JSM (366 Tage)'!J359&gt;0,'JSM (366 Tage)'!J359," ")</f>
        <v xml:space="preserve"> </v>
      </c>
      <c r="D321" s="137" t="str">
        <f>IF('JSM (366 Tage)'!K359&gt;0,'JSM (366 Tage)'!K359," ")</f>
        <v xml:space="preserve"> </v>
      </c>
      <c r="E321" s="140" t="str">
        <f>IF('JSM (366 Tage)'!M359&gt;0,'JSM (366 Tage)'!M359," ")</f>
        <v xml:space="preserve"> </v>
      </c>
      <c r="F321" s="222" t="str">
        <f>IF('JSM (366 Tage)'!$H$14&gt;0,'JSM (366 Tage)'!$H$14*86.4," ")</f>
        <v xml:space="preserve"> </v>
      </c>
    </row>
    <row r="322" spans="1:6">
      <c r="A322" s="223" t="s">
        <v>792</v>
      </c>
      <c r="B322" s="220" t="str">
        <f>IF('JSM (366 Tage)'!H360&gt;0,'JSM (366 Tage)'!H360," ")</f>
        <v xml:space="preserve"> </v>
      </c>
      <c r="C322" s="221" t="str">
        <f>IF('JSM (366 Tage)'!J360&gt;0,'JSM (366 Tage)'!J360," ")</f>
        <v xml:space="preserve"> </v>
      </c>
      <c r="D322" s="137" t="str">
        <f>IF('JSM (366 Tage)'!K360&gt;0,'JSM (366 Tage)'!K360," ")</f>
        <v xml:space="preserve"> </v>
      </c>
      <c r="E322" s="140" t="str">
        <f>IF('JSM (366 Tage)'!M360&gt;0,'JSM (366 Tage)'!M360," ")</f>
        <v xml:space="preserve"> </v>
      </c>
      <c r="F322" s="222" t="str">
        <f>IF('JSM (366 Tage)'!$H$14&gt;0,'JSM (366 Tage)'!$H$14*86.4," ")</f>
        <v xml:space="preserve"> </v>
      </c>
    </row>
    <row r="323" spans="1:6">
      <c r="A323" s="223" t="s">
        <v>793</v>
      </c>
      <c r="B323" s="220" t="str">
        <f>IF('JSM (366 Tage)'!H361&gt;0,'JSM (366 Tage)'!H361," ")</f>
        <v xml:space="preserve"> </v>
      </c>
      <c r="C323" s="221" t="str">
        <f>IF('JSM (366 Tage)'!J361&gt;0,'JSM (366 Tage)'!J361," ")</f>
        <v xml:space="preserve"> </v>
      </c>
      <c r="D323" s="137" t="str">
        <f>IF('JSM (366 Tage)'!K361&gt;0,'JSM (366 Tage)'!K361," ")</f>
        <v xml:space="preserve"> </v>
      </c>
      <c r="E323" s="140" t="str">
        <f>IF('JSM (366 Tage)'!M361&gt;0,'JSM (366 Tage)'!M361," ")</f>
        <v xml:space="preserve"> </v>
      </c>
      <c r="F323" s="222" t="str">
        <f>IF('JSM (366 Tage)'!$H$14&gt;0,'JSM (366 Tage)'!$H$14*86.4," ")</f>
        <v xml:space="preserve"> </v>
      </c>
    </row>
    <row r="324" spans="1:6">
      <c r="A324" s="223" t="s">
        <v>794</v>
      </c>
      <c r="B324" s="220" t="str">
        <f>IF('JSM (366 Tage)'!H362&gt;0,'JSM (366 Tage)'!H362," ")</f>
        <v xml:space="preserve"> </v>
      </c>
      <c r="C324" s="221" t="str">
        <f>IF('JSM (366 Tage)'!J362&gt;0,'JSM (366 Tage)'!J362," ")</f>
        <v xml:space="preserve"> </v>
      </c>
      <c r="D324" s="137" t="str">
        <f>IF('JSM (366 Tage)'!K362&gt;0,'JSM (366 Tage)'!K362," ")</f>
        <v xml:space="preserve"> </v>
      </c>
      <c r="E324" s="140" t="str">
        <f>IF('JSM (366 Tage)'!M362&gt;0,'JSM (366 Tage)'!M362," ")</f>
        <v xml:space="preserve"> </v>
      </c>
      <c r="F324" s="222" t="str">
        <f>IF('JSM (366 Tage)'!$H$14&gt;0,'JSM (366 Tage)'!$H$14*86.4," ")</f>
        <v xml:space="preserve"> </v>
      </c>
    </row>
    <row r="325" spans="1:6">
      <c r="A325" s="223" t="s">
        <v>795</v>
      </c>
      <c r="B325" s="220" t="str">
        <f>IF('JSM (366 Tage)'!H363&gt;0,'JSM (366 Tage)'!H363," ")</f>
        <v xml:space="preserve"> </v>
      </c>
      <c r="C325" s="221" t="str">
        <f>IF('JSM (366 Tage)'!J363&gt;0,'JSM (366 Tage)'!J363," ")</f>
        <v xml:space="preserve"> </v>
      </c>
      <c r="D325" s="137" t="str">
        <f>IF('JSM (366 Tage)'!K363&gt;0,'JSM (366 Tage)'!K363," ")</f>
        <v xml:space="preserve"> </v>
      </c>
      <c r="E325" s="140" t="str">
        <f>IF('JSM (366 Tage)'!M363&gt;0,'JSM (366 Tage)'!M363," ")</f>
        <v xml:space="preserve"> </v>
      </c>
      <c r="F325" s="222" t="str">
        <f>IF('JSM (366 Tage)'!$H$14&gt;0,'JSM (366 Tage)'!$H$14*86.4," ")</f>
        <v xml:space="preserve"> </v>
      </c>
    </row>
    <row r="326" spans="1:6">
      <c r="A326" s="223" t="s">
        <v>796</v>
      </c>
      <c r="B326" s="220" t="str">
        <f>IF('JSM (366 Tage)'!H364&gt;0,'JSM (366 Tage)'!H364," ")</f>
        <v xml:space="preserve"> </v>
      </c>
      <c r="C326" s="221" t="str">
        <f>IF('JSM (366 Tage)'!J364&gt;0,'JSM (366 Tage)'!J364," ")</f>
        <v xml:space="preserve"> </v>
      </c>
      <c r="D326" s="137" t="str">
        <f>IF('JSM (366 Tage)'!K364&gt;0,'JSM (366 Tage)'!K364," ")</f>
        <v xml:space="preserve"> </v>
      </c>
      <c r="E326" s="140" t="str">
        <f>IF('JSM (366 Tage)'!M364&gt;0,'JSM (366 Tage)'!M364," ")</f>
        <v xml:space="preserve"> </v>
      </c>
      <c r="F326" s="222" t="str">
        <f>IF('JSM (366 Tage)'!$H$14&gt;0,'JSM (366 Tage)'!$H$14*86.4," ")</f>
        <v xml:space="preserve"> </v>
      </c>
    </row>
    <row r="327" spans="1:6">
      <c r="A327" s="223" t="s">
        <v>797</v>
      </c>
      <c r="B327" s="220" t="str">
        <f>IF('JSM (366 Tage)'!H365&gt;0,'JSM (366 Tage)'!H365," ")</f>
        <v xml:space="preserve"> </v>
      </c>
      <c r="C327" s="221" t="str">
        <f>IF('JSM (366 Tage)'!J365&gt;0,'JSM (366 Tage)'!J365," ")</f>
        <v xml:space="preserve"> </v>
      </c>
      <c r="D327" s="137" t="str">
        <f>IF('JSM (366 Tage)'!K365&gt;0,'JSM (366 Tage)'!K365," ")</f>
        <v xml:space="preserve"> </v>
      </c>
      <c r="E327" s="140" t="str">
        <f>IF('JSM (366 Tage)'!M365&gt;0,'JSM (366 Tage)'!M365," ")</f>
        <v xml:space="preserve"> </v>
      </c>
      <c r="F327" s="222" t="str">
        <f>IF('JSM (366 Tage)'!$H$14&gt;0,'JSM (366 Tage)'!$H$14*86.4," ")</f>
        <v xml:space="preserve"> </v>
      </c>
    </row>
    <row r="328" spans="1:6">
      <c r="A328" s="223" t="s">
        <v>798</v>
      </c>
      <c r="B328" s="220" t="str">
        <f>IF('JSM (366 Tage)'!H366&gt;0,'JSM (366 Tage)'!H366," ")</f>
        <v xml:space="preserve"> </v>
      </c>
      <c r="C328" s="221" t="str">
        <f>IF('JSM (366 Tage)'!J366&gt;0,'JSM (366 Tage)'!J366," ")</f>
        <v xml:space="preserve"> </v>
      </c>
      <c r="D328" s="137" t="str">
        <f>IF('JSM (366 Tage)'!K366&gt;0,'JSM (366 Tage)'!K366," ")</f>
        <v xml:space="preserve"> </v>
      </c>
      <c r="E328" s="140" t="str">
        <f>IF('JSM (366 Tage)'!M366&gt;0,'JSM (366 Tage)'!M366," ")</f>
        <v xml:space="preserve"> </v>
      </c>
      <c r="F328" s="222" t="str">
        <f>IF('JSM (366 Tage)'!$H$14&gt;0,'JSM (366 Tage)'!$H$14*86.4," ")</f>
        <v xml:space="preserve"> </v>
      </c>
    </row>
    <row r="329" spans="1:6">
      <c r="A329" s="223" t="s">
        <v>799</v>
      </c>
      <c r="B329" s="220" t="str">
        <f>IF('JSM (366 Tage)'!H367&gt;0,'JSM (366 Tage)'!H367," ")</f>
        <v xml:space="preserve"> </v>
      </c>
      <c r="C329" s="221" t="str">
        <f>IF('JSM (366 Tage)'!J367&gt;0,'JSM (366 Tage)'!J367," ")</f>
        <v xml:space="preserve"> </v>
      </c>
      <c r="D329" s="137" t="str">
        <f>IF('JSM (366 Tage)'!K367&gt;0,'JSM (366 Tage)'!K367," ")</f>
        <v xml:space="preserve"> </v>
      </c>
      <c r="E329" s="140" t="str">
        <f>IF('JSM (366 Tage)'!M367&gt;0,'JSM (366 Tage)'!M367," ")</f>
        <v xml:space="preserve"> </v>
      </c>
      <c r="F329" s="222" t="str">
        <f>IF('JSM (366 Tage)'!$H$14&gt;0,'JSM (366 Tage)'!$H$14*86.4," ")</f>
        <v xml:space="preserve"> </v>
      </c>
    </row>
    <row r="330" spans="1:6">
      <c r="A330" s="223" t="s">
        <v>800</v>
      </c>
      <c r="B330" s="220" t="str">
        <f>IF('JSM (366 Tage)'!H368&gt;0,'JSM (366 Tage)'!H368," ")</f>
        <v xml:space="preserve"> </v>
      </c>
      <c r="C330" s="221" t="str">
        <f>IF('JSM (366 Tage)'!J368&gt;0,'JSM (366 Tage)'!J368," ")</f>
        <v xml:space="preserve"> </v>
      </c>
      <c r="D330" s="137" t="str">
        <f>IF('JSM (366 Tage)'!K368&gt;0,'JSM (366 Tage)'!K368," ")</f>
        <v xml:space="preserve"> </v>
      </c>
      <c r="E330" s="140" t="str">
        <f>IF('JSM (366 Tage)'!M368&gt;0,'JSM (366 Tage)'!M368," ")</f>
        <v xml:space="preserve"> </v>
      </c>
      <c r="F330" s="222" t="str">
        <f>IF('JSM (366 Tage)'!$H$14&gt;0,'JSM (366 Tage)'!$H$14*86.4," ")</f>
        <v xml:space="preserve"> </v>
      </c>
    </row>
    <row r="331" spans="1:6">
      <c r="A331" s="223" t="s">
        <v>801</v>
      </c>
      <c r="B331" s="220" t="str">
        <f>IF('JSM (366 Tage)'!H369&gt;0,'JSM (366 Tage)'!H369," ")</f>
        <v xml:space="preserve"> </v>
      </c>
      <c r="C331" s="221" t="str">
        <f>IF('JSM (366 Tage)'!J369&gt;0,'JSM (366 Tage)'!J369," ")</f>
        <v xml:space="preserve"> </v>
      </c>
      <c r="D331" s="137" t="str">
        <f>IF('JSM (366 Tage)'!K369&gt;0,'JSM (366 Tage)'!K369," ")</f>
        <v xml:space="preserve"> </v>
      </c>
      <c r="E331" s="140" t="str">
        <f>IF('JSM (366 Tage)'!M369&gt;0,'JSM (366 Tage)'!M369," ")</f>
        <v xml:space="preserve"> </v>
      </c>
      <c r="F331" s="222" t="str">
        <f>IF('JSM (366 Tage)'!$H$14&gt;0,'JSM (366 Tage)'!$H$14*86.4," ")</f>
        <v xml:space="preserve"> </v>
      </c>
    </row>
    <row r="332" spans="1:6">
      <c r="A332" s="223" t="s">
        <v>802</v>
      </c>
      <c r="B332" s="220" t="str">
        <f>IF('JSM (366 Tage)'!H370&gt;0,'JSM (366 Tage)'!H370," ")</f>
        <v xml:space="preserve"> </v>
      </c>
      <c r="C332" s="221" t="str">
        <f>IF('JSM (366 Tage)'!J370&gt;0,'JSM (366 Tage)'!J370," ")</f>
        <v xml:space="preserve"> </v>
      </c>
      <c r="D332" s="137" t="str">
        <f>IF('JSM (366 Tage)'!K370&gt;0,'JSM (366 Tage)'!K370," ")</f>
        <v xml:space="preserve"> </v>
      </c>
      <c r="E332" s="140" t="str">
        <f>IF('JSM (366 Tage)'!M370&gt;0,'JSM (366 Tage)'!M370," ")</f>
        <v xml:space="preserve"> </v>
      </c>
      <c r="F332" s="222" t="str">
        <f>IF('JSM (366 Tage)'!$H$14&gt;0,'JSM (366 Tage)'!$H$14*86.4," ")</f>
        <v xml:space="preserve"> </v>
      </c>
    </row>
    <row r="333" spans="1:6">
      <c r="A333" s="223" t="s">
        <v>803</v>
      </c>
      <c r="B333" s="220" t="str">
        <f>IF('JSM (366 Tage)'!H371&gt;0,'JSM (366 Tage)'!H371," ")</f>
        <v xml:space="preserve"> </v>
      </c>
      <c r="C333" s="221" t="str">
        <f>IF('JSM (366 Tage)'!J371&gt;0,'JSM (366 Tage)'!J371," ")</f>
        <v xml:space="preserve"> </v>
      </c>
      <c r="D333" s="137" t="str">
        <f>IF('JSM (366 Tage)'!K371&gt;0,'JSM (366 Tage)'!K371," ")</f>
        <v xml:space="preserve"> </v>
      </c>
      <c r="E333" s="140" t="str">
        <f>IF('JSM (366 Tage)'!M371&gt;0,'JSM (366 Tage)'!M371," ")</f>
        <v xml:space="preserve"> </v>
      </c>
      <c r="F333" s="222" t="str">
        <f>IF('JSM (366 Tage)'!$H$14&gt;0,'JSM (366 Tage)'!$H$14*86.4," ")</f>
        <v xml:space="preserve"> </v>
      </c>
    </row>
    <row r="334" spans="1:6">
      <c r="A334" s="223" t="s">
        <v>804</v>
      </c>
      <c r="B334" s="220" t="str">
        <f>IF('JSM (366 Tage)'!H372&gt;0,'JSM (366 Tage)'!H372," ")</f>
        <v xml:space="preserve"> </v>
      </c>
      <c r="C334" s="221" t="str">
        <f>IF('JSM (366 Tage)'!J372&gt;0,'JSM (366 Tage)'!J372," ")</f>
        <v xml:space="preserve"> </v>
      </c>
      <c r="D334" s="137" t="str">
        <f>IF('JSM (366 Tage)'!K372&gt;0,'JSM (366 Tage)'!K372," ")</f>
        <v xml:space="preserve"> </v>
      </c>
      <c r="E334" s="140" t="str">
        <f>IF('JSM (366 Tage)'!M372&gt;0,'JSM (366 Tage)'!M372," ")</f>
        <v xml:space="preserve"> </v>
      </c>
      <c r="F334" s="222" t="str">
        <f>IF('JSM (366 Tage)'!$H$14&gt;0,'JSM (366 Tage)'!$H$14*86.4," ")</f>
        <v xml:space="preserve"> </v>
      </c>
    </row>
    <row r="335" spans="1:6">
      <c r="A335" s="223" t="s">
        <v>805</v>
      </c>
      <c r="B335" s="220" t="str">
        <f>IF('JSM (366 Tage)'!H373&gt;0,'JSM (366 Tage)'!H373," ")</f>
        <v xml:space="preserve"> </v>
      </c>
      <c r="C335" s="221" t="str">
        <f>IF('JSM (366 Tage)'!J373&gt;0,'JSM (366 Tage)'!J373," ")</f>
        <v xml:space="preserve"> </v>
      </c>
      <c r="D335" s="137" t="str">
        <f>IF('JSM (366 Tage)'!K373&gt;0,'JSM (366 Tage)'!K373," ")</f>
        <v xml:space="preserve"> </v>
      </c>
      <c r="E335" s="140" t="str">
        <f>IF('JSM (366 Tage)'!M373&gt;0,'JSM (366 Tage)'!M373," ")</f>
        <v xml:space="preserve"> </v>
      </c>
      <c r="F335" s="222" t="str">
        <f>IF('JSM (366 Tage)'!$H$14&gt;0,'JSM (366 Tage)'!$H$14*86.4," ")</f>
        <v xml:space="preserve"> </v>
      </c>
    </row>
    <row r="336" spans="1:6">
      <c r="A336" s="223" t="s">
        <v>806</v>
      </c>
      <c r="B336" s="220" t="str">
        <f>IF('JSM (366 Tage)'!H374&gt;0,'JSM (366 Tage)'!H374," ")</f>
        <v xml:space="preserve"> </v>
      </c>
      <c r="C336" s="221" t="str">
        <f>IF('JSM (366 Tage)'!J374&gt;0,'JSM (366 Tage)'!J374," ")</f>
        <v xml:space="preserve"> </v>
      </c>
      <c r="D336" s="137" t="str">
        <f>IF('JSM (366 Tage)'!K374&gt;0,'JSM (366 Tage)'!K374," ")</f>
        <v xml:space="preserve"> </v>
      </c>
      <c r="E336" s="140" t="str">
        <f>IF('JSM (366 Tage)'!M374&gt;0,'JSM (366 Tage)'!M374," ")</f>
        <v xml:space="preserve"> </v>
      </c>
      <c r="F336" s="222" t="str">
        <f>IF('JSM (366 Tage)'!$H$14&gt;0,'JSM (366 Tage)'!$H$14*86.4," ")</f>
        <v xml:space="preserve"> </v>
      </c>
    </row>
    <row r="337" spans="1:6">
      <c r="A337" s="223" t="s">
        <v>807</v>
      </c>
      <c r="B337" s="220" t="str">
        <f>IF('JSM (366 Tage)'!H375&gt;0,'JSM (366 Tage)'!H375," ")</f>
        <v xml:space="preserve"> </v>
      </c>
      <c r="C337" s="221" t="str">
        <f>IF('JSM (366 Tage)'!J375&gt;0,'JSM (366 Tage)'!J375," ")</f>
        <v xml:space="preserve"> </v>
      </c>
      <c r="D337" s="137" t="str">
        <f>IF('JSM (366 Tage)'!K375&gt;0,'JSM (366 Tage)'!K375," ")</f>
        <v xml:space="preserve"> </v>
      </c>
      <c r="E337" s="140" t="str">
        <f>IF('JSM (366 Tage)'!M375&gt;0,'JSM (366 Tage)'!M375," ")</f>
        <v xml:space="preserve"> </v>
      </c>
      <c r="F337" s="222" t="str">
        <f>IF('JSM (366 Tage)'!$H$14&gt;0,'JSM (366 Tage)'!$H$14*86.4," ")</f>
        <v xml:space="preserve"> </v>
      </c>
    </row>
    <row r="338" spans="1:6">
      <c r="A338" s="223" t="s">
        <v>808</v>
      </c>
      <c r="B338" s="220" t="str">
        <f>IF('JSM (366 Tage)'!H376&gt;0,'JSM (366 Tage)'!H376," ")</f>
        <v xml:space="preserve"> </v>
      </c>
      <c r="C338" s="221" t="str">
        <f>IF('JSM (366 Tage)'!J376&gt;0,'JSM (366 Tage)'!J376," ")</f>
        <v xml:space="preserve"> </v>
      </c>
      <c r="D338" s="137" t="str">
        <f>IF('JSM (366 Tage)'!K376&gt;0,'JSM (366 Tage)'!K376," ")</f>
        <v xml:space="preserve"> </v>
      </c>
      <c r="E338" s="140" t="str">
        <f>IF('JSM (366 Tage)'!M376&gt;0,'JSM (366 Tage)'!M376," ")</f>
        <v xml:space="preserve"> </v>
      </c>
      <c r="F338" s="222" t="str">
        <f>IF('JSM (366 Tage)'!$H$14&gt;0,'JSM (366 Tage)'!$H$14*86.4," ")</f>
        <v xml:space="preserve"> </v>
      </c>
    </row>
    <row r="339" spans="1:6">
      <c r="A339" s="223" t="s">
        <v>809</v>
      </c>
      <c r="B339" s="220" t="str">
        <f>IF('JSM (366 Tage)'!H377&gt;0,'JSM (366 Tage)'!H377," ")</f>
        <v xml:space="preserve"> </v>
      </c>
      <c r="C339" s="221" t="str">
        <f>IF('JSM (366 Tage)'!J377&gt;0,'JSM (366 Tage)'!J377," ")</f>
        <v xml:space="preserve"> </v>
      </c>
      <c r="D339" s="137" t="str">
        <f>IF('JSM (366 Tage)'!K377&gt;0,'JSM (366 Tage)'!K377," ")</f>
        <v xml:space="preserve"> </v>
      </c>
      <c r="E339" s="140" t="str">
        <f>IF('JSM (366 Tage)'!M377&gt;0,'JSM (366 Tage)'!M377," ")</f>
        <v xml:space="preserve"> </v>
      </c>
      <c r="F339" s="222" t="str">
        <f>IF('JSM (366 Tage)'!$H$14&gt;0,'JSM (366 Tage)'!$H$14*86.4," ")</f>
        <v xml:space="preserve"> </v>
      </c>
    </row>
    <row r="340" spans="1:6">
      <c r="A340" s="223" t="s">
        <v>810</v>
      </c>
      <c r="B340" s="220" t="str">
        <f>IF('JSM (366 Tage)'!H378&gt;0,'JSM (366 Tage)'!H378," ")</f>
        <v xml:space="preserve"> </v>
      </c>
      <c r="C340" s="221" t="str">
        <f>IF('JSM (366 Tage)'!J378&gt;0,'JSM (366 Tage)'!J378," ")</f>
        <v xml:space="preserve"> </v>
      </c>
      <c r="D340" s="137" t="str">
        <f>IF('JSM (366 Tage)'!K378&gt;0,'JSM (366 Tage)'!K378," ")</f>
        <v xml:space="preserve"> </v>
      </c>
      <c r="E340" s="140" t="str">
        <f>IF('JSM (366 Tage)'!M378&gt;0,'JSM (366 Tage)'!M378," ")</f>
        <v xml:space="preserve"> </v>
      </c>
      <c r="F340" s="222" t="str">
        <f>IF('JSM (366 Tage)'!$H$14&gt;0,'JSM (366 Tage)'!$H$14*86.4," ")</f>
        <v xml:space="preserve"> </v>
      </c>
    </row>
    <row r="341" spans="1:6">
      <c r="A341" s="223" t="s">
        <v>811</v>
      </c>
      <c r="B341" s="220" t="str">
        <f>IF('JSM (366 Tage)'!H379&gt;0,'JSM (366 Tage)'!H379," ")</f>
        <v xml:space="preserve"> </v>
      </c>
      <c r="C341" s="221" t="str">
        <f>IF('JSM (366 Tage)'!J379&gt;0,'JSM (366 Tage)'!J379," ")</f>
        <v xml:space="preserve"> </v>
      </c>
      <c r="D341" s="137" t="str">
        <f>IF('JSM (366 Tage)'!K379&gt;0,'JSM (366 Tage)'!K379," ")</f>
        <v xml:space="preserve"> </v>
      </c>
      <c r="E341" s="140" t="str">
        <f>IF('JSM (366 Tage)'!M379&gt;0,'JSM (366 Tage)'!M379," ")</f>
        <v xml:space="preserve"> </v>
      </c>
      <c r="F341" s="222" t="str">
        <f>IF('JSM (366 Tage)'!$H$14&gt;0,'JSM (366 Tage)'!$H$14*86.4," ")</f>
        <v xml:space="preserve"> </v>
      </c>
    </row>
    <row r="342" spans="1:6">
      <c r="A342" s="223" t="s">
        <v>812</v>
      </c>
      <c r="B342" s="220" t="str">
        <f>IF('JSM (366 Tage)'!H380&gt;0,'JSM (366 Tage)'!H380," ")</f>
        <v xml:space="preserve"> </v>
      </c>
      <c r="C342" s="221" t="str">
        <f>IF('JSM (366 Tage)'!J380&gt;0,'JSM (366 Tage)'!J380," ")</f>
        <v xml:space="preserve"> </v>
      </c>
      <c r="D342" s="137" t="str">
        <f>IF('JSM (366 Tage)'!K380&gt;0,'JSM (366 Tage)'!K380," ")</f>
        <v xml:space="preserve"> </v>
      </c>
      <c r="E342" s="140" t="str">
        <f>IF('JSM (366 Tage)'!M380&gt;0,'JSM (366 Tage)'!M380," ")</f>
        <v xml:space="preserve"> </v>
      </c>
      <c r="F342" s="222" t="str">
        <f>IF('JSM (366 Tage)'!$H$14&gt;0,'JSM (366 Tage)'!$H$14*86.4," ")</f>
        <v xml:space="preserve"> </v>
      </c>
    </row>
    <row r="343" spans="1:6">
      <c r="A343" s="223" t="s">
        <v>813</v>
      </c>
      <c r="B343" s="220" t="str">
        <f>IF('JSM (366 Tage)'!H381&gt;0,'JSM (366 Tage)'!H381," ")</f>
        <v xml:space="preserve"> </v>
      </c>
      <c r="C343" s="221" t="str">
        <f>IF('JSM (366 Tage)'!J381&gt;0,'JSM (366 Tage)'!J381," ")</f>
        <v xml:space="preserve"> </v>
      </c>
      <c r="D343" s="137" t="str">
        <f>IF('JSM (366 Tage)'!K381&gt;0,'JSM (366 Tage)'!K381," ")</f>
        <v xml:space="preserve"> </v>
      </c>
      <c r="E343" s="140" t="str">
        <f>IF('JSM (366 Tage)'!M381&gt;0,'JSM (366 Tage)'!M381," ")</f>
        <v xml:space="preserve"> </v>
      </c>
      <c r="F343" s="222" t="str">
        <f>IF('JSM (366 Tage)'!$H$14&gt;0,'JSM (366 Tage)'!$H$14*86.4," ")</f>
        <v xml:space="preserve"> </v>
      </c>
    </row>
    <row r="344" spans="1:6">
      <c r="A344" s="223" t="s">
        <v>814</v>
      </c>
      <c r="B344" s="220" t="str">
        <f>IF('JSM (366 Tage)'!H382&gt;0,'JSM (366 Tage)'!H382," ")</f>
        <v xml:space="preserve"> </v>
      </c>
      <c r="C344" s="221" t="str">
        <f>IF('JSM (366 Tage)'!J382&gt;0,'JSM (366 Tage)'!J382," ")</f>
        <v xml:space="preserve"> </v>
      </c>
      <c r="D344" s="137" t="str">
        <f>IF('JSM (366 Tage)'!K382&gt;0,'JSM (366 Tage)'!K382," ")</f>
        <v xml:space="preserve"> </v>
      </c>
      <c r="E344" s="140" t="str">
        <f>IF('JSM (366 Tage)'!M382&gt;0,'JSM (366 Tage)'!M382," ")</f>
        <v xml:space="preserve"> </v>
      </c>
      <c r="F344" s="222" t="str">
        <f>IF('JSM (366 Tage)'!$H$14&gt;0,'JSM (366 Tage)'!$H$14*86.4," ")</f>
        <v xml:space="preserve"> </v>
      </c>
    </row>
    <row r="345" spans="1:6">
      <c r="A345" s="223" t="s">
        <v>815</v>
      </c>
      <c r="B345" s="220" t="str">
        <f>IF('JSM (366 Tage)'!H383&gt;0,'JSM (366 Tage)'!H383," ")</f>
        <v xml:space="preserve"> </v>
      </c>
      <c r="C345" s="221" t="str">
        <f>IF('JSM (366 Tage)'!J383&gt;0,'JSM (366 Tage)'!J383," ")</f>
        <v xml:space="preserve"> </v>
      </c>
      <c r="D345" s="137" t="str">
        <f>IF('JSM (366 Tage)'!K383&gt;0,'JSM (366 Tage)'!K383," ")</f>
        <v xml:space="preserve"> </v>
      </c>
      <c r="E345" s="140" t="str">
        <f>IF('JSM (366 Tage)'!M383&gt;0,'JSM (366 Tage)'!M383," ")</f>
        <v xml:space="preserve"> </v>
      </c>
      <c r="F345" s="222" t="str">
        <f>IF('JSM (366 Tage)'!$H$14&gt;0,'JSM (366 Tage)'!$H$14*86.4," ")</f>
        <v xml:space="preserve"> </v>
      </c>
    </row>
    <row r="346" spans="1:6">
      <c r="A346" s="223" t="s">
        <v>816</v>
      </c>
      <c r="B346" s="220" t="str">
        <f>IF('JSM (366 Tage)'!H384&gt;0,'JSM (366 Tage)'!H384," ")</f>
        <v xml:space="preserve"> </v>
      </c>
      <c r="C346" s="221" t="str">
        <f>IF('JSM (366 Tage)'!J384&gt;0,'JSM (366 Tage)'!J384," ")</f>
        <v xml:space="preserve"> </v>
      </c>
      <c r="D346" s="137" t="str">
        <f>IF('JSM (366 Tage)'!K384&gt;0,'JSM (366 Tage)'!K384," ")</f>
        <v xml:space="preserve"> </v>
      </c>
      <c r="E346" s="140" t="str">
        <f>IF('JSM (366 Tage)'!M384&gt;0,'JSM (366 Tage)'!M384," ")</f>
        <v xml:space="preserve"> </v>
      </c>
      <c r="F346" s="222" t="str">
        <f>IF('JSM (366 Tage)'!$H$14&gt;0,'JSM (366 Tage)'!$H$14*86.4," ")</f>
        <v xml:space="preserve"> </v>
      </c>
    </row>
    <row r="347" spans="1:6">
      <c r="A347" s="223" t="s">
        <v>817</v>
      </c>
      <c r="B347" s="220" t="str">
        <f>IF('JSM (366 Tage)'!H385&gt;0,'JSM (366 Tage)'!H385," ")</f>
        <v xml:space="preserve"> </v>
      </c>
      <c r="C347" s="221" t="str">
        <f>IF('JSM (366 Tage)'!J385&gt;0,'JSM (366 Tage)'!J385," ")</f>
        <v xml:space="preserve"> </v>
      </c>
      <c r="D347" s="137" t="str">
        <f>IF('JSM (366 Tage)'!K385&gt;0,'JSM (366 Tage)'!K385," ")</f>
        <v xml:space="preserve"> </v>
      </c>
      <c r="E347" s="140" t="str">
        <f>IF('JSM (366 Tage)'!M385&gt;0,'JSM (366 Tage)'!M385," ")</f>
        <v xml:space="preserve"> </v>
      </c>
      <c r="F347" s="222" t="str">
        <f>IF('JSM (366 Tage)'!$H$14&gt;0,'JSM (366 Tage)'!$H$14*86.4," ")</f>
        <v xml:space="preserve"> </v>
      </c>
    </row>
    <row r="348" spans="1:6">
      <c r="A348" s="223" t="s">
        <v>818</v>
      </c>
      <c r="B348" s="220" t="str">
        <f>IF('JSM (366 Tage)'!H386&gt;0,'JSM (366 Tage)'!H386," ")</f>
        <v xml:space="preserve"> </v>
      </c>
      <c r="C348" s="221" t="str">
        <f>IF('JSM (366 Tage)'!J386&gt;0,'JSM (366 Tage)'!J386," ")</f>
        <v xml:space="preserve"> </v>
      </c>
      <c r="D348" s="137" t="str">
        <f>IF('JSM (366 Tage)'!K386&gt;0,'JSM (366 Tage)'!K386," ")</f>
        <v xml:space="preserve"> </v>
      </c>
      <c r="E348" s="140" t="str">
        <f>IF('JSM (366 Tage)'!M386&gt;0,'JSM (366 Tage)'!M386," ")</f>
        <v xml:space="preserve"> </v>
      </c>
      <c r="F348" s="222" t="str">
        <f>IF('JSM (366 Tage)'!$H$14&gt;0,'JSM (366 Tage)'!$H$14*86.4," ")</f>
        <v xml:space="preserve"> </v>
      </c>
    </row>
    <row r="349" spans="1:6">
      <c r="A349" s="223" t="s">
        <v>819</v>
      </c>
      <c r="B349" s="220" t="str">
        <f>IF('JSM (366 Tage)'!H387&gt;0,'JSM (366 Tage)'!H387," ")</f>
        <v xml:space="preserve"> </v>
      </c>
      <c r="C349" s="221" t="str">
        <f>IF('JSM (366 Tage)'!J387&gt;0,'JSM (366 Tage)'!J387," ")</f>
        <v xml:space="preserve"> </v>
      </c>
      <c r="D349" s="137" t="str">
        <f>IF('JSM (366 Tage)'!K387&gt;0,'JSM (366 Tage)'!K387," ")</f>
        <v xml:space="preserve"> </v>
      </c>
      <c r="E349" s="140" t="str">
        <f>IF('JSM (366 Tage)'!M387&gt;0,'JSM (366 Tage)'!M387," ")</f>
        <v xml:space="preserve"> </v>
      </c>
      <c r="F349" s="222" t="str">
        <f>IF('JSM (366 Tage)'!$H$14&gt;0,'JSM (366 Tage)'!$H$14*86.4," ")</f>
        <v xml:space="preserve"> </v>
      </c>
    </row>
    <row r="350" spans="1:6">
      <c r="A350" s="223" t="s">
        <v>820</v>
      </c>
      <c r="B350" s="220" t="str">
        <f>IF('JSM (366 Tage)'!H388&gt;0,'JSM (366 Tage)'!H388," ")</f>
        <v xml:space="preserve"> </v>
      </c>
      <c r="C350" s="221" t="str">
        <f>IF('JSM (366 Tage)'!J388&gt;0,'JSM (366 Tage)'!J388," ")</f>
        <v xml:space="preserve"> </v>
      </c>
      <c r="D350" s="137" t="str">
        <f>IF('JSM (366 Tage)'!K388&gt;0,'JSM (366 Tage)'!K388," ")</f>
        <v xml:space="preserve"> </v>
      </c>
      <c r="E350" s="140" t="str">
        <f>IF('JSM (366 Tage)'!M388&gt;0,'JSM (366 Tage)'!M388," ")</f>
        <v xml:space="preserve"> </v>
      </c>
      <c r="F350" s="222" t="str">
        <f>IF('JSM (366 Tage)'!$H$14&gt;0,'JSM (366 Tage)'!$H$14*86.4," ")</f>
        <v xml:space="preserve"> </v>
      </c>
    </row>
    <row r="351" spans="1:6">
      <c r="A351" s="223" t="s">
        <v>821</v>
      </c>
      <c r="B351" s="220" t="str">
        <f>IF('JSM (366 Tage)'!H389&gt;0,'JSM (366 Tage)'!H389," ")</f>
        <v xml:space="preserve"> </v>
      </c>
      <c r="C351" s="221" t="str">
        <f>IF('JSM (366 Tage)'!J389&gt;0,'JSM (366 Tage)'!J389," ")</f>
        <v xml:space="preserve"> </v>
      </c>
      <c r="D351" s="137" t="str">
        <f>IF('JSM (366 Tage)'!K389&gt;0,'JSM (366 Tage)'!K389," ")</f>
        <v xml:space="preserve"> </v>
      </c>
      <c r="E351" s="140" t="str">
        <f>IF('JSM (366 Tage)'!M389&gt;0,'JSM (366 Tage)'!M389," ")</f>
        <v xml:space="preserve"> </v>
      </c>
      <c r="F351" s="222" t="str">
        <f>IF('JSM (366 Tage)'!$H$14&gt;0,'JSM (366 Tage)'!$H$14*86.4," ")</f>
        <v xml:space="preserve"> </v>
      </c>
    </row>
    <row r="352" spans="1:6">
      <c r="A352" s="223" t="s">
        <v>822</v>
      </c>
      <c r="B352" s="220" t="str">
        <f>IF('JSM (366 Tage)'!H390&gt;0,'JSM (366 Tage)'!H390," ")</f>
        <v xml:space="preserve"> </v>
      </c>
      <c r="C352" s="221" t="str">
        <f>IF('JSM (366 Tage)'!J390&gt;0,'JSM (366 Tage)'!J390," ")</f>
        <v xml:space="preserve"> </v>
      </c>
      <c r="D352" s="137" t="str">
        <f>IF('JSM (366 Tage)'!K390&gt;0,'JSM (366 Tage)'!K390," ")</f>
        <v xml:space="preserve"> </v>
      </c>
      <c r="E352" s="140" t="str">
        <f>IF('JSM (366 Tage)'!M390&gt;0,'JSM (366 Tage)'!M390," ")</f>
        <v xml:space="preserve"> </v>
      </c>
      <c r="F352" s="222" t="str">
        <f>IF('JSM (366 Tage)'!$H$14&gt;0,'JSM (366 Tage)'!$H$14*86.4," ")</f>
        <v xml:space="preserve"> </v>
      </c>
    </row>
    <row r="353" spans="1:6">
      <c r="A353" s="223" t="s">
        <v>823</v>
      </c>
      <c r="B353" s="220" t="str">
        <f>IF('JSM (366 Tage)'!H391&gt;0,'JSM (366 Tage)'!H391," ")</f>
        <v xml:space="preserve"> </v>
      </c>
      <c r="C353" s="221" t="str">
        <f>IF('JSM (366 Tage)'!J391&gt;0,'JSM (366 Tage)'!J391," ")</f>
        <v xml:space="preserve"> </v>
      </c>
      <c r="D353" s="137" t="str">
        <f>IF('JSM (366 Tage)'!K391&gt;0,'JSM (366 Tage)'!K391," ")</f>
        <v xml:space="preserve"> </v>
      </c>
      <c r="E353" s="140" t="str">
        <f>IF('JSM (366 Tage)'!M391&gt;0,'JSM (366 Tage)'!M391," ")</f>
        <v xml:space="preserve"> </v>
      </c>
      <c r="F353" s="222" t="str">
        <f>IF('JSM (366 Tage)'!$H$14&gt;0,'JSM (366 Tage)'!$H$14*86.4," ")</f>
        <v xml:space="preserve"> </v>
      </c>
    </row>
    <row r="354" spans="1:6">
      <c r="A354" s="223" t="s">
        <v>824</v>
      </c>
      <c r="B354" s="220" t="str">
        <f>IF('JSM (366 Tage)'!H392&gt;0,'JSM (366 Tage)'!H392," ")</f>
        <v xml:space="preserve"> </v>
      </c>
      <c r="C354" s="221" t="str">
        <f>IF('JSM (366 Tage)'!J392&gt;0,'JSM (366 Tage)'!J392," ")</f>
        <v xml:space="preserve"> </v>
      </c>
      <c r="D354" s="137" t="str">
        <f>IF('JSM (366 Tage)'!K392&gt;0,'JSM (366 Tage)'!K392," ")</f>
        <v xml:space="preserve"> </v>
      </c>
      <c r="E354" s="140" t="str">
        <f>IF('JSM (366 Tage)'!M392&gt;0,'JSM (366 Tage)'!M392," ")</f>
        <v xml:space="preserve"> </v>
      </c>
      <c r="F354" s="222" t="str">
        <f>IF('JSM (366 Tage)'!$H$14&gt;0,'JSM (366 Tage)'!$H$14*86.4," ")</f>
        <v xml:space="preserve"> </v>
      </c>
    </row>
    <row r="355" spans="1:6">
      <c r="A355" s="223" t="s">
        <v>825</v>
      </c>
      <c r="B355" s="220" t="str">
        <f>IF('JSM (366 Tage)'!H393&gt;0,'JSM (366 Tage)'!H393," ")</f>
        <v xml:space="preserve"> </v>
      </c>
      <c r="C355" s="221" t="str">
        <f>IF('JSM (366 Tage)'!J393&gt;0,'JSM (366 Tage)'!J393," ")</f>
        <v xml:space="preserve"> </v>
      </c>
      <c r="D355" s="137" t="str">
        <f>IF('JSM (366 Tage)'!K393&gt;0,'JSM (366 Tage)'!K393," ")</f>
        <v xml:space="preserve"> </v>
      </c>
      <c r="E355" s="140" t="str">
        <f>IF('JSM (366 Tage)'!M393&gt;0,'JSM (366 Tage)'!M393," ")</f>
        <v xml:space="preserve"> </v>
      </c>
      <c r="F355" s="222" t="str">
        <f>IF('JSM (366 Tage)'!$H$14&gt;0,'JSM (366 Tage)'!$H$14*86.4," ")</f>
        <v xml:space="preserve"> </v>
      </c>
    </row>
    <row r="356" spans="1:6">
      <c r="A356" s="223" t="s">
        <v>826</v>
      </c>
      <c r="B356" s="220" t="str">
        <f>IF('JSM (366 Tage)'!H394&gt;0,'JSM (366 Tage)'!H394," ")</f>
        <v xml:space="preserve"> </v>
      </c>
      <c r="C356" s="221" t="str">
        <f>IF('JSM (366 Tage)'!J394&gt;0,'JSM (366 Tage)'!J394," ")</f>
        <v xml:space="preserve"> </v>
      </c>
      <c r="D356" s="137" t="str">
        <f>IF('JSM (366 Tage)'!K394&gt;0,'JSM (366 Tage)'!K394," ")</f>
        <v xml:space="preserve"> </v>
      </c>
      <c r="E356" s="140" t="str">
        <f>IF('JSM (366 Tage)'!M394&gt;0,'JSM (366 Tage)'!M394," ")</f>
        <v xml:space="preserve"> </v>
      </c>
      <c r="F356" s="222" t="str">
        <f>IF('JSM (366 Tage)'!$H$14&gt;0,'JSM (366 Tage)'!$H$14*86.4," ")</f>
        <v xml:space="preserve"> </v>
      </c>
    </row>
    <row r="357" spans="1:6">
      <c r="A357" s="223" t="s">
        <v>827</v>
      </c>
      <c r="B357" s="220" t="str">
        <f>IF('JSM (366 Tage)'!H395&gt;0,'JSM (366 Tage)'!H395," ")</f>
        <v xml:space="preserve"> </v>
      </c>
      <c r="C357" s="221" t="str">
        <f>IF('JSM (366 Tage)'!J395&gt;0,'JSM (366 Tage)'!J395," ")</f>
        <v xml:space="preserve"> </v>
      </c>
      <c r="D357" s="137" t="str">
        <f>IF('JSM (366 Tage)'!K395&gt;0,'JSM (366 Tage)'!K395," ")</f>
        <v xml:space="preserve"> </v>
      </c>
      <c r="E357" s="140" t="str">
        <f>IF('JSM (366 Tage)'!M395&gt;0,'JSM (366 Tage)'!M395," ")</f>
        <v xml:space="preserve"> </v>
      </c>
      <c r="F357" s="222" t="str">
        <f>IF('JSM (366 Tage)'!$H$14&gt;0,'JSM (366 Tage)'!$H$14*86.4," ")</f>
        <v xml:space="preserve"> </v>
      </c>
    </row>
    <row r="358" spans="1:6">
      <c r="A358" s="223" t="s">
        <v>828</v>
      </c>
      <c r="B358" s="220" t="str">
        <f>IF('JSM (366 Tage)'!H396&gt;0,'JSM (366 Tage)'!H396," ")</f>
        <v xml:space="preserve"> </v>
      </c>
      <c r="C358" s="221" t="str">
        <f>IF('JSM (366 Tage)'!J396&gt;0,'JSM (366 Tage)'!J396," ")</f>
        <v xml:space="preserve"> </v>
      </c>
      <c r="D358" s="137" t="str">
        <f>IF('JSM (366 Tage)'!K396&gt;0,'JSM (366 Tage)'!K396," ")</f>
        <v xml:space="preserve"> </v>
      </c>
      <c r="E358" s="140" t="str">
        <f>IF('JSM (366 Tage)'!M396&gt;0,'JSM (366 Tage)'!M396," ")</f>
        <v xml:space="preserve"> </v>
      </c>
      <c r="F358" s="222" t="str">
        <f>IF('JSM (366 Tage)'!$H$14&gt;0,'JSM (366 Tage)'!$H$14*86.4," ")</f>
        <v xml:space="preserve"> </v>
      </c>
    </row>
    <row r="359" spans="1:6">
      <c r="A359" s="223" t="s">
        <v>829</v>
      </c>
      <c r="B359" s="220" t="str">
        <f>IF('JSM (366 Tage)'!H397&gt;0,'JSM (366 Tage)'!H397," ")</f>
        <v xml:space="preserve"> </v>
      </c>
      <c r="C359" s="221" t="str">
        <f>IF('JSM (366 Tage)'!J397&gt;0,'JSM (366 Tage)'!J397," ")</f>
        <v xml:space="preserve"> </v>
      </c>
      <c r="D359" s="137" t="str">
        <f>IF('JSM (366 Tage)'!K397&gt;0,'JSM (366 Tage)'!K397," ")</f>
        <v xml:space="preserve"> </v>
      </c>
      <c r="E359" s="140" t="str">
        <f>IF('JSM (366 Tage)'!M397&gt;0,'JSM (366 Tage)'!M397," ")</f>
        <v xml:space="preserve"> </v>
      </c>
      <c r="F359" s="222" t="str">
        <f>IF('JSM (366 Tage)'!$H$14&gt;0,'JSM (366 Tage)'!$H$14*86.4," ")</f>
        <v xml:space="preserve"> </v>
      </c>
    </row>
    <row r="360" spans="1:6">
      <c r="A360" s="223" t="s">
        <v>830</v>
      </c>
      <c r="B360" s="220" t="str">
        <f>IF('JSM (366 Tage)'!H398&gt;0,'JSM (366 Tage)'!H398," ")</f>
        <v xml:space="preserve"> </v>
      </c>
      <c r="C360" s="221" t="str">
        <f>IF('JSM (366 Tage)'!J398&gt;0,'JSM (366 Tage)'!J398," ")</f>
        <v xml:space="preserve"> </v>
      </c>
      <c r="D360" s="137" t="str">
        <f>IF('JSM (366 Tage)'!K398&gt;0,'JSM (366 Tage)'!K398," ")</f>
        <v xml:space="preserve"> </v>
      </c>
      <c r="E360" s="140" t="str">
        <f>IF('JSM (366 Tage)'!M398&gt;0,'JSM (366 Tage)'!M398," ")</f>
        <v xml:space="preserve"> </v>
      </c>
      <c r="F360" s="222" t="str">
        <f>IF('JSM (366 Tage)'!$H$14&gt;0,'JSM (366 Tage)'!$H$14*86.4," ")</f>
        <v xml:space="preserve"> </v>
      </c>
    </row>
    <row r="361" spans="1:6">
      <c r="A361" s="223" t="s">
        <v>831</v>
      </c>
      <c r="B361" s="220" t="str">
        <f>IF('JSM (366 Tage)'!H399&gt;0,'JSM (366 Tage)'!H399," ")</f>
        <v xml:space="preserve"> </v>
      </c>
      <c r="C361" s="221" t="str">
        <f>IF('JSM (366 Tage)'!J399&gt;0,'JSM (366 Tage)'!J399," ")</f>
        <v xml:space="preserve"> </v>
      </c>
      <c r="D361" s="137" t="str">
        <f>IF('JSM (366 Tage)'!K399&gt;0,'JSM (366 Tage)'!K399," ")</f>
        <v xml:space="preserve"> </v>
      </c>
      <c r="E361" s="140" t="str">
        <f>IF('JSM (366 Tage)'!M399&gt;0,'JSM (366 Tage)'!M399," ")</f>
        <v xml:space="preserve"> </v>
      </c>
      <c r="F361" s="222" t="str">
        <f>IF('JSM (366 Tage)'!$H$14&gt;0,'JSM (366 Tage)'!$H$14*86.4," ")</f>
        <v xml:space="preserve"> </v>
      </c>
    </row>
    <row r="362" spans="1:6">
      <c r="A362" s="223" t="s">
        <v>832</v>
      </c>
      <c r="B362" s="220" t="str">
        <f>IF('JSM (366 Tage)'!H400&gt;0,'JSM (366 Tage)'!H400," ")</f>
        <v xml:space="preserve"> </v>
      </c>
      <c r="C362" s="221" t="str">
        <f>IF('JSM (366 Tage)'!J400&gt;0,'JSM (366 Tage)'!J400," ")</f>
        <v xml:space="preserve"> </v>
      </c>
      <c r="D362" s="137" t="str">
        <f>IF('JSM (366 Tage)'!K400&gt;0,'JSM (366 Tage)'!K400," ")</f>
        <v xml:space="preserve"> </v>
      </c>
      <c r="E362" s="140" t="str">
        <f>IF('JSM (366 Tage)'!M400&gt;0,'JSM (366 Tage)'!M400," ")</f>
        <v xml:space="preserve"> </v>
      </c>
      <c r="F362" s="222" t="str">
        <f>IF('JSM (366 Tage)'!$H$14&gt;0,'JSM (366 Tage)'!$H$14*86.4," ")</f>
        <v xml:space="preserve"> </v>
      </c>
    </row>
    <row r="363" spans="1:6">
      <c r="A363" s="223" t="s">
        <v>833</v>
      </c>
      <c r="B363" s="220" t="str">
        <f>IF('JSM (366 Tage)'!H401&gt;0,'JSM (366 Tage)'!H401," ")</f>
        <v xml:space="preserve"> </v>
      </c>
      <c r="C363" s="221" t="str">
        <f>IF('JSM (366 Tage)'!J401&gt;0,'JSM (366 Tage)'!J401," ")</f>
        <v xml:space="preserve"> </v>
      </c>
      <c r="D363" s="137" t="str">
        <f>IF('JSM (366 Tage)'!K401&gt;0,'JSM (366 Tage)'!K401," ")</f>
        <v xml:space="preserve"> </v>
      </c>
      <c r="E363" s="140" t="str">
        <f>IF('JSM (366 Tage)'!M401&gt;0,'JSM (366 Tage)'!M401," ")</f>
        <v xml:space="preserve"> </v>
      </c>
      <c r="F363" s="222" t="str">
        <f>IF('JSM (366 Tage)'!$H$14&gt;0,'JSM (366 Tage)'!$H$14*86.4," ")</f>
        <v xml:space="preserve"> </v>
      </c>
    </row>
    <row r="364" spans="1:6">
      <c r="A364" s="223" t="s">
        <v>834</v>
      </c>
      <c r="B364" s="220" t="str">
        <f>IF('JSM (366 Tage)'!H402&gt;0,'JSM (366 Tage)'!H402," ")</f>
        <v xml:space="preserve"> </v>
      </c>
      <c r="C364" s="221" t="str">
        <f>IF('JSM (366 Tage)'!J402&gt;0,'JSM (366 Tage)'!J402," ")</f>
        <v xml:space="preserve"> </v>
      </c>
      <c r="D364" s="137" t="str">
        <f>IF('JSM (366 Tage)'!K402&gt;0,'JSM (366 Tage)'!K402," ")</f>
        <v xml:space="preserve"> </v>
      </c>
      <c r="E364" s="140" t="str">
        <f>IF('JSM (366 Tage)'!M402&gt;0,'JSM (366 Tage)'!M402," ")</f>
        <v xml:space="preserve"> </v>
      </c>
      <c r="F364" s="222" t="str">
        <f>IF('JSM (366 Tage)'!$H$14&gt;0,'JSM (366 Tage)'!$H$14*86.4," ")</f>
        <v xml:space="preserve"> </v>
      </c>
    </row>
    <row r="365" spans="1:6">
      <c r="A365" s="223" t="s">
        <v>835</v>
      </c>
      <c r="B365" s="220" t="str">
        <f>IF('JSM (366 Tage)'!H403&gt;0,'JSM (366 Tage)'!H403," ")</f>
        <v xml:space="preserve"> </v>
      </c>
      <c r="C365" s="221" t="str">
        <f>IF('JSM (366 Tage)'!J403&gt;0,'JSM (366 Tage)'!J403," ")</f>
        <v xml:space="preserve"> </v>
      </c>
      <c r="D365" s="137" t="str">
        <f>IF('JSM (366 Tage)'!K403&gt;0,'JSM (366 Tage)'!K403," ")</f>
        <v xml:space="preserve"> </v>
      </c>
      <c r="E365" s="140" t="str">
        <f>IF('JSM (366 Tage)'!M403&gt;0,'JSM (366 Tage)'!M403," ")</f>
        <v xml:space="preserve"> </v>
      </c>
      <c r="F365" s="222" t="str">
        <f>IF('JSM (366 Tage)'!$H$14&gt;0,'JSM (366 Tage)'!$H$14*86.4," ")</f>
        <v xml:space="preserve"> </v>
      </c>
    </row>
    <row r="366" spans="1:6">
      <c r="A366" s="223" t="s">
        <v>836</v>
      </c>
      <c r="B366" s="220" t="str">
        <f>IF('JSM (366 Tage)'!H404&gt;0,'JSM (366 Tage)'!H404," ")</f>
        <v xml:space="preserve"> </v>
      </c>
      <c r="C366" s="221" t="str">
        <f>IF('JSM (366 Tage)'!J404&gt;0,'JSM (366 Tage)'!J404," ")</f>
        <v xml:space="preserve"> </v>
      </c>
      <c r="D366" s="137" t="str">
        <f>IF('JSM (366 Tage)'!K404&gt;0,'JSM (366 Tage)'!K404," ")</f>
        <v xml:space="preserve"> </v>
      </c>
      <c r="E366" s="140" t="str">
        <f>IF('JSM (366 Tage)'!M404&gt;0,'JSM (366 Tage)'!M404," ")</f>
        <v xml:space="preserve"> </v>
      </c>
      <c r="F366" s="222" t="str">
        <f>IF('JSM (366 Tage)'!$H$14&gt;0,'JSM (366 Tage)'!$H$14*86.4," ")</f>
        <v xml:space="preserve"> </v>
      </c>
    </row>
    <row r="367" spans="1:6">
      <c r="A367" s="223" t="s">
        <v>837</v>
      </c>
      <c r="B367" s="220" t="str">
        <f>IF('JSM (366 Tage)'!H405&gt;0,'JSM (366 Tage)'!H405," ")</f>
        <v xml:space="preserve"> </v>
      </c>
      <c r="C367" s="221" t="str">
        <f>IF('JSM (366 Tage)'!J405&gt;0,'JSM (366 Tage)'!J405," ")</f>
        <v xml:space="preserve"> </v>
      </c>
      <c r="D367" s="137" t="str">
        <f>IF('JSM (366 Tage)'!K405&gt;0,'JSM (366 Tage)'!K405," ")</f>
        <v xml:space="preserve"> </v>
      </c>
      <c r="E367" s="140" t="str">
        <f>IF('JSM (366 Tage)'!M405&gt;0,'JSM (366 Tage)'!M405," ")</f>
        <v xml:space="preserve"> </v>
      </c>
      <c r="F367" s="222" t="str">
        <f>IF('JSM (366 Tage)'!$H$14&gt;0,'JSM (366 Tage)'!$H$14*86.4," ")</f>
        <v xml:space="preserve"> </v>
      </c>
    </row>
    <row r="368" spans="1:6">
      <c r="A368" s="223" t="s">
        <v>838</v>
      </c>
      <c r="B368" s="220" t="str">
        <f>IF('JSM (366 Tage)'!H406&gt;0,'JSM (366 Tage)'!H406," ")</f>
        <v xml:space="preserve"> </v>
      </c>
      <c r="C368" s="221" t="str">
        <f>IF('JSM (366 Tage)'!J406&gt;0,'JSM (366 Tage)'!J406," ")</f>
        <v xml:space="preserve"> </v>
      </c>
      <c r="D368" s="137" t="str">
        <f>IF('JSM (366 Tage)'!K406&gt;0,'JSM (366 Tage)'!K406," ")</f>
        <v xml:space="preserve"> </v>
      </c>
      <c r="E368" s="140" t="str">
        <f>IF('JSM (366 Tage)'!M406&gt;0,'JSM (366 Tage)'!M406," ")</f>
        <v xml:space="preserve"> </v>
      </c>
      <c r="F368" s="222" t="str">
        <f>IF('JSM (366 Tage)'!$H$14&gt;0,'JSM (366 Tage)'!$H$14*86.4," ")</f>
        <v xml:space="preserve"> </v>
      </c>
    </row>
    <row r="369" spans="1:6">
      <c r="A369" s="223" t="s">
        <v>839</v>
      </c>
      <c r="B369" s="220" t="str">
        <f>IF('JSM (366 Tage)'!H407&gt;0,'JSM (366 Tage)'!H407," ")</f>
        <v xml:space="preserve"> </v>
      </c>
      <c r="C369" s="221" t="str">
        <f>IF('JSM (366 Tage)'!J407&gt;0,'JSM (366 Tage)'!J407," ")</f>
        <v xml:space="preserve"> </v>
      </c>
      <c r="D369" s="137" t="str">
        <f>IF('JSM (366 Tage)'!K407&gt;0,'JSM (366 Tage)'!K407," ")</f>
        <v xml:space="preserve"> </v>
      </c>
      <c r="E369" s="140" t="str">
        <f>IF('JSM (366 Tage)'!M407&gt;0,'JSM (366 Tage)'!M407," ")</f>
        <v xml:space="preserve"> </v>
      </c>
      <c r="F369" s="222" t="str">
        <f>IF('JSM (366 Tage)'!$H$14&gt;0,'JSM (366 Tage)'!$H$14*86.4," ")</f>
        <v xml:space="preserve"> </v>
      </c>
    </row>
    <row r="370" spans="1:6">
      <c r="A370" s="223" t="s">
        <v>840</v>
      </c>
      <c r="B370" s="220" t="str">
        <f>IF('JSM (366 Tage)'!H408&gt;0,'JSM (366 Tage)'!H408," ")</f>
        <v xml:space="preserve"> </v>
      </c>
      <c r="C370" s="221" t="str">
        <f>IF('JSM (366 Tage)'!J408&gt;0,'JSM (366 Tage)'!J408," ")</f>
        <v xml:space="preserve"> </v>
      </c>
      <c r="D370" s="137" t="str">
        <f>IF('JSM (366 Tage)'!K408&gt;0,'JSM (366 Tage)'!K408," ")</f>
        <v xml:space="preserve"> </v>
      </c>
      <c r="E370" s="140" t="str">
        <f>IF('JSM (366 Tage)'!M408&gt;0,'JSM (366 Tage)'!M408," ")</f>
        <v xml:space="preserve"> </v>
      </c>
      <c r="F370" s="222" t="str">
        <f>IF('JSM (366 Tage)'!$H$14&gt;0,'JSM (366 Tage)'!$H$14*86.4," ")</f>
        <v xml:space="preserve"> </v>
      </c>
    </row>
    <row r="371" spans="1:6">
      <c r="A371" s="223" t="s">
        <v>841</v>
      </c>
      <c r="B371" s="220" t="str">
        <f>IF('JSM (366 Tage)'!H409&gt;0,'JSM (366 Tage)'!H409," ")</f>
        <v xml:space="preserve"> </v>
      </c>
      <c r="C371" s="221" t="str">
        <f>IF('JSM (366 Tage)'!J409&gt;0,'JSM (366 Tage)'!J409," ")</f>
        <v xml:space="preserve"> </v>
      </c>
      <c r="D371" s="137" t="str">
        <f>IF('JSM (366 Tage)'!K409&gt;0,'JSM (366 Tage)'!K409," ")</f>
        <v xml:space="preserve"> </v>
      </c>
      <c r="E371" s="140" t="str">
        <f>IF('JSM (366 Tage)'!M409&gt;0,'JSM (366 Tage)'!M409," ")</f>
        <v xml:space="preserve"> </v>
      </c>
      <c r="F371" s="222" t="str">
        <f>IF('JSM (366 Tage)'!$H$14&gt;0,'JSM (366 Tage)'!$H$14*86.4," ")</f>
        <v xml:space="preserve"> </v>
      </c>
    </row>
    <row r="372" spans="1:6">
      <c r="A372" s="223" t="s">
        <v>842</v>
      </c>
      <c r="B372" s="220" t="str">
        <f>IF('JSM (366 Tage)'!H410&gt;0,'JSM (366 Tage)'!H410," ")</f>
        <v xml:space="preserve"> </v>
      </c>
      <c r="C372" s="221" t="str">
        <f>IF('JSM (366 Tage)'!J410&gt;0,'JSM (366 Tage)'!J410," ")</f>
        <v xml:space="preserve"> </v>
      </c>
      <c r="D372" s="137" t="str">
        <f>IF('JSM (366 Tage)'!K410&gt;0,'JSM (366 Tage)'!K410," ")</f>
        <v xml:space="preserve"> </v>
      </c>
      <c r="E372" s="140" t="str">
        <f>IF('JSM (366 Tage)'!M410&gt;0,'JSM (366 Tage)'!M410," ")</f>
        <v xml:space="preserve"> </v>
      </c>
      <c r="F372" s="222" t="str">
        <f>IF('JSM (366 Tage)'!$H$14&gt;0,'JSM (366 Tage)'!$H$14*86.4," ")</f>
        <v xml:space="preserve"> </v>
      </c>
    </row>
    <row r="373" spans="1:6">
      <c r="A373" s="223" t="s">
        <v>843</v>
      </c>
      <c r="B373" s="220" t="str">
        <f>IF('JSM (366 Tage)'!H411&gt;0,'JSM (366 Tage)'!H411," ")</f>
        <v xml:space="preserve"> </v>
      </c>
      <c r="C373" s="221" t="str">
        <f>IF('JSM (366 Tage)'!J411&gt;0,'JSM (366 Tage)'!J411," ")</f>
        <v xml:space="preserve"> </v>
      </c>
      <c r="D373" s="137" t="str">
        <f>IF('JSM (366 Tage)'!K411&gt;0,'JSM (366 Tage)'!K411," ")</f>
        <v xml:space="preserve"> </v>
      </c>
      <c r="E373" s="140" t="str">
        <f>IF('JSM (366 Tage)'!M411&gt;0,'JSM (366 Tage)'!M411," ")</f>
        <v xml:space="preserve"> </v>
      </c>
      <c r="F373" s="222" t="str">
        <f>IF('JSM (366 Tage)'!$H$14&gt;0,'JSM (366 Tage)'!$H$14*86.4," ")</f>
        <v xml:space="preserve"> </v>
      </c>
    </row>
    <row r="374" spans="1:6">
      <c r="A374" s="223" t="s">
        <v>844</v>
      </c>
      <c r="B374" s="220" t="str">
        <f>IF('JSM (366 Tage)'!H412&gt;0,'JSM (366 Tage)'!H412," ")</f>
        <v xml:space="preserve"> </v>
      </c>
      <c r="C374" s="221" t="str">
        <f>IF('JSM (366 Tage)'!J412&gt;0,'JSM (366 Tage)'!J412," ")</f>
        <v xml:space="preserve"> </v>
      </c>
      <c r="D374" s="137" t="str">
        <f>IF('JSM (366 Tage)'!K412&gt;0,'JSM (366 Tage)'!K412," ")</f>
        <v xml:space="preserve"> </v>
      </c>
      <c r="E374" s="140" t="str">
        <f>IF('JSM (366 Tage)'!M412&gt;0,'JSM (366 Tage)'!M412," ")</f>
        <v xml:space="preserve"> </v>
      </c>
      <c r="F374" s="222" t="str">
        <f>IF('JSM (366 Tage)'!$H$14&gt;0,'JSM (366 Tage)'!$H$14*86.4," ")</f>
        <v xml:space="preserve"> </v>
      </c>
    </row>
    <row r="375" spans="1:6">
      <c r="A375" s="223" t="s">
        <v>845</v>
      </c>
      <c r="B375" s="220" t="str">
        <f>IF('JSM (366 Tage)'!H413&gt;0,'JSM (366 Tage)'!H413," ")</f>
        <v xml:space="preserve"> </v>
      </c>
      <c r="C375" s="221" t="str">
        <f>IF('JSM (366 Tage)'!J413&gt;0,'JSM (366 Tage)'!J413," ")</f>
        <v xml:space="preserve"> </v>
      </c>
      <c r="D375" s="137" t="str">
        <f>IF('JSM (366 Tage)'!K413&gt;0,'JSM (366 Tage)'!K413," ")</f>
        <v xml:space="preserve"> </v>
      </c>
      <c r="E375" s="140" t="str">
        <f>IF('JSM (366 Tage)'!M413&gt;0,'JSM (366 Tage)'!M413," ")</f>
        <v xml:space="preserve"> </v>
      </c>
      <c r="F375" s="222" t="str">
        <f>IF('JSM (366 Tage)'!$H$14&gt;0,'JSM (366 Tage)'!$H$14*86.4," ")</f>
        <v xml:space="preserve"> </v>
      </c>
    </row>
    <row r="376" spans="1:6">
      <c r="A376" s="223" t="s">
        <v>846</v>
      </c>
      <c r="B376" s="220" t="str">
        <f>IF('JSM (366 Tage)'!H414&gt;0,'JSM (366 Tage)'!H414," ")</f>
        <v xml:space="preserve"> </v>
      </c>
      <c r="C376" s="221" t="str">
        <f>IF('JSM (366 Tage)'!J414&gt;0,'JSM (366 Tage)'!J414," ")</f>
        <v xml:space="preserve"> </v>
      </c>
      <c r="D376" s="137" t="str">
        <f>IF('JSM (366 Tage)'!K414&gt;0,'JSM (366 Tage)'!K414," ")</f>
        <v xml:space="preserve"> </v>
      </c>
      <c r="E376" s="140" t="str">
        <f>IF('JSM (366 Tage)'!M414&gt;0,'JSM (366 Tage)'!M414," ")</f>
        <v xml:space="preserve"> </v>
      </c>
      <c r="F376" s="222" t="str">
        <f>IF('JSM (366 Tage)'!$H$14&gt;0,'JSM (366 Tage)'!$H$14*86.4," ")</f>
        <v xml:space="preserve"> </v>
      </c>
    </row>
    <row r="377" spans="1:6">
      <c r="A377" s="223" t="s">
        <v>847</v>
      </c>
      <c r="B377" s="220" t="str">
        <f>IF('JSM (366 Tage)'!H415&gt;0,'JSM (366 Tage)'!H415," ")</f>
        <v xml:space="preserve"> </v>
      </c>
      <c r="C377" s="221" t="str">
        <f>IF('JSM (366 Tage)'!J415&gt;0,'JSM (366 Tage)'!J415," ")</f>
        <v xml:space="preserve"> </v>
      </c>
      <c r="D377" s="137" t="str">
        <f>IF('JSM (366 Tage)'!K415&gt;0,'JSM (366 Tage)'!K415," ")</f>
        <v xml:space="preserve"> </v>
      </c>
      <c r="E377" s="140" t="str">
        <f>IF('JSM (366 Tage)'!M415&gt;0,'JSM (366 Tage)'!M415," ")</f>
        <v xml:space="preserve"> </v>
      </c>
      <c r="F377" s="222" t="str">
        <f>IF('JSM (366 Tage)'!$H$14&gt;0,'JSM (366 Tage)'!$H$14*86.4," ")</f>
        <v xml:space="preserve"> </v>
      </c>
    </row>
    <row r="378" spans="1:6">
      <c r="A378" s="223" t="s">
        <v>848</v>
      </c>
      <c r="B378" s="220" t="str">
        <f>IF('JSM (366 Tage)'!H416&gt;0,'JSM (366 Tage)'!H416," ")</f>
        <v xml:space="preserve"> </v>
      </c>
      <c r="C378" s="221" t="str">
        <f>IF('JSM (366 Tage)'!J416&gt;0,'JSM (366 Tage)'!J416," ")</f>
        <v xml:space="preserve"> </v>
      </c>
      <c r="D378" s="137" t="str">
        <f>IF('JSM (366 Tage)'!K416&gt;0,'JSM (366 Tage)'!K416," ")</f>
        <v xml:space="preserve"> </v>
      </c>
      <c r="E378" s="140" t="str">
        <f>IF('JSM (366 Tage)'!M416&gt;0,'JSM (366 Tage)'!M416," ")</f>
        <v xml:space="preserve"> </v>
      </c>
      <c r="F378" s="222" t="str">
        <f>IF('JSM (366 Tage)'!$H$14&gt;0,'JSM (366 Tage)'!$H$14*86.4," ")</f>
        <v xml:space="preserve"> </v>
      </c>
    </row>
    <row r="379" spans="1:6">
      <c r="A379" s="223" t="s">
        <v>849</v>
      </c>
      <c r="B379" s="220" t="str">
        <f>IF('JSM (366 Tage)'!H417&gt;0,'JSM (366 Tage)'!H417," ")</f>
        <v xml:space="preserve"> </v>
      </c>
      <c r="C379" s="221" t="str">
        <f>IF('JSM (366 Tage)'!J417&gt;0,'JSM (366 Tage)'!J417," ")</f>
        <v xml:space="preserve"> </v>
      </c>
      <c r="D379" s="137" t="str">
        <f>IF('JSM (366 Tage)'!K417&gt;0,'JSM (366 Tage)'!K417," ")</f>
        <v xml:space="preserve"> </v>
      </c>
      <c r="E379" s="140" t="str">
        <f>IF('JSM (366 Tage)'!M417&gt;0,'JSM (366 Tage)'!M417," ")</f>
        <v xml:space="preserve"> </v>
      </c>
      <c r="F379" s="222" t="str">
        <f>IF('JSM (366 Tage)'!$H$14&gt;0,'JSM (366 Tage)'!$H$14*86.4," ")</f>
        <v xml:space="preserve"> </v>
      </c>
    </row>
    <row r="380" spans="1:6" s="208" customFormat="1">
      <c r="D380" s="1434"/>
      <c r="E380" s="1434"/>
    </row>
    <row r="381" spans="1:6" s="208" customFormat="1">
      <c r="C381" s="1434"/>
      <c r="D381" s="1434"/>
      <c r="E381" s="1434"/>
    </row>
    <row r="382" spans="1:6" s="208" customFormat="1"/>
    <row r="383" spans="1:6" s="208" customFormat="1" ht="13">
      <c r="A383" s="229"/>
      <c r="B383" s="229"/>
    </row>
    <row r="384" spans="1:6" s="208" customFormat="1" ht="6" customHeight="1"/>
    <row r="385" spans="3:6" s="208" customFormat="1">
      <c r="E385" s="228"/>
    </row>
    <row r="386" spans="3:6" s="208" customFormat="1">
      <c r="C386" s="230"/>
    </row>
    <row r="387" spans="3:6" s="208" customFormat="1"/>
    <row r="388" spans="3:6" s="208" customFormat="1" ht="13">
      <c r="F388" s="231"/>
    </row>
    <row r="389" spans="3:6" s="208" customFormat="1" ht="5.25" customHeight="1"/>
    <row r="390" spans="3:6" s="208" customFormat="1">
      <c r="C390" s="230"/>
    </row>
    <row r="391" spans="3:6" s="208" customFormat="1" ht="11.25" customHeight="1"/>
    <row r="392" spans="3:6" s="208" customFormat="1" ht="4.5" customHeight="1"/>
    <row r="393" spans="3:6" s="208" customFormat="1" ht="13">
      <c r="D393" s="232"/>
      <c r="E393" s="233"/>
    </row>
    <row r="394" spans="3:6" s="208" customFormat="1" ht="7.5" customHeight="1"/>
    <row r="395" spans="3:6" s="208" customFormat="1" ht="13">
      <c r="D395" s="1433"/>
      <c r="E395" s="1433"/>
    </row>
    <row r="396" spans="3:6" s="208" customFormat="1"/>
  </sheetData>
  <sheetProtection password="912B" sheet="1" objects="1" scenarios="1"/>
  <mergeCells count="12">
    <mergeCell ref="D380:E380"/>
    <mergeCell ref="C8:C11"/>
    <mergeCell ref="D395:E395"/>
    <mergeCell ref="C381:E381"/>
    <mergeCell ref="E8:E12"/>
    <mergeCell ref="E1:F2"/>
    <mergeCell ref="A8:A13"/>
    <mergeCell ref="G8:G11"/>
    <mergeCell ref="D8:D11"/>
    <mergeCell ref="C4:F4"/>
    <mergeCell ref="B8:B12"/>
    <mergeCell ref="F8:F12"/>
  </mergeCells>
  <phoneticPr fontId="3" type="noConversion"/>
  <pageMargins left="0.78740157499999996" right="0.78740157499999996" top="0.984251969" bottom="0.984251969" header="0.4921259845" footer="0.4921259845"/>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0"/>
  </sheetPr>
  <dimension ref="A1:N37"/>
  <sheetViews>
    <sheetView showGridLines="0" zoomScaleNormal="100" zoomScaleSheetLayoutView="100" workbookViewId="0">
      <selection activeCell="I7" sqref="I7"/>
    </sheetView>
  </sheetViews>
  <sheetFormatPr baseColWidth="10" defaultRowHeight="12.5"/>
  <cols>
    <col min="1" max="1" width="0.81640625" customWidth="1"/>
    <col min="2" max="2" width="33.7265625" style="4" customWidth="1"/>
    <col min="3" max="3" width="18" style="4" customWidth="1"/>
    <col min="4" max="4" width="11.26953125" style="4" customWidth="1"/>
    <col min="5" max="5" width="14.7265625" style="4" customWidth="1"/>
    <col min="6" max="6" width="16" style="4" customWidth="1"/>
    <col min="7" max="7" width="22.81640625" style="4" customWidth="1"/>
    <col min="8" max="8" width="15.7265625" style="4" customWidth="1"/>
    <col min="9" max="9" width="6.1796875" style="4" customWidth="1"/>
    <col min="10" max="10" width="1.1796875" customWidth="1"/>
  </cols>
  <sheetData>
    <row r="1" spans="1:13" ht="5.25" customHeight="1">
      <c r="A1" s="22"/>
      <c r="B1" s="16"/>
      <c r="C1" s="16"/>
      <c r="D1" s="16"/>
      <c r="E1" s="16"/>
      <c r="F1" s="16"/>
      <c r="G1" s="16"/>
      <c r="H1" s="16"/>
      <c r="I1" s="16"/>
    </row>
    <row r="2" spans="1:13" ht="3.75" customHeight="1">
      <c r="A2" s="22"/>
      <c r="B2" s="531"/>
      <c r="C2" s="532"/>
      <c r="D2" s="532"/>
      <c r="E2" s="532"/>
      <c r="F2" s="532"/>
      <c r="G2" s="532"/>
      <c r="H2" s="532"/>
      <c r="I2" s="533"/>
    </row>
    <row r="3" spans="1:13" ht="21.75" customHeight="1">
      <c r="A3" s="22"/>
      <c r="B3" s="763" t="s">
        <v>914</v>
      </c>
      <c r="C3" s="764"/>
      <c r="D3" s="764"/>
      <c r="E3" s="771" t="s">
        <v>915</v>
      </c>
      <c r="F3" s="771"/>
      <c r="G3" s="772"/>
      <c r="H3" s="768" t="str">
        <f>IF(ISBLANK(Erklärung_1!H2)," ",Erklärung_1!H2)</f>
        <v xml:space="preserve"> </v>
      </c>
      <c r="I3" s="770"/>
      <c r="J3" s="6"/>
    </row>
    <row r="4" spans="1:13" ht="4.5" customHeight="1">
      <c r="A4" s="22"/>
      <c r="B4" s="660"/>
      <c r="C4" s="661"/>
      <c r="D4" s="661"/>
      <c r="E4" s="282"/>
      <c r="F4" s="282"/>
      <c r="G4" s="284"/>
      <c r="H4" s="284"/>
      <c r="I4" s="501"/>
      <c r="J4" s="6"/>
    </row>
    <row r="5" spans="1:13" ht="20.25" customHeight="1">
      <c r="A5" s="22"/>
      <c r="B5" s="765" t="s">
        <v>913</v>
      </c>
      <c r="C5" s="766"/>
      <c r="D5" s="767"/>
      <c r="E5" s="768" t="str">
        <f>IF(ISBLANK(Erklärung_1!E4)," ",Erklärung_1!E4)</f>
        <v xml:space="preserve"> </v>
      </c>
      <c r="F5" s="769"/>
      <c r="G5" s="769"/>
      <c r="H5" s="769"/>
      <c r="I5" s="770"/>
      <c r="J5" s="6"/>
    </row>
    <row r="6" spans="1:13" ht="4.5" customHeight="1">
      <c r="A6" s="22"/>
      <c r="B6" s="662"/>
      <c r="C6" s="663"/>
      <c r="D6" s="663"/>
      <c r="E6" s="500" t="s">
        <v>1084</v>
      </c>
      <c r="F6" s="500" t="s">
        <v>1084</v>
      </c>
      <c r="G6" s="500" t="s">
        <v>1084</v>
      </c>
      <c r="H6" s="500" t="s">
        <v>1084</v>
      </c>
      <c r="I6" s="500" t="s">
        <v>1084</v>
      </c>
      <c r="J6" s="6"/>
    </row>
    <row r="7" spans="1:13" ht="15.75" customHeight="1">
      <c r="A7" s="22"/>
      <c r="B7" s="494" t="s">
        <v>1084</v>
      </c>
      <c r="C7" s="50"/>
      <c r="D7" s="50"/>
      <c r="E7" s="50"/>
      <c r="F7" s="50"/>
      <c r="G7" s="50"/>
      <c r="H7" s="499" t="s">
        <v>1085</v>
      </c>
      <c r="I7" s="538"/>
      <c r="J7" s="3"/>
    </row>
    <row r="8" spans="1:13" ht="6.75" customHeight="1">
      <c r="A8" s="22"/>
      <c r="B8" s="16"/>
      <c r="C8" s="16"/>
      <c r="D8" s="16"/>
      <c r="E8" s="16"/>
      <c r="F8" s="16"/>
      <c r="G8" s="16"/>
      <c r="H8" s="16"/>
      <c r="I8" s="16"/>
    </row>
    <row r="9" spans="1:13" ht="15.75" customHeight="1">
      <c r="A9" s="22"/>
      <c r="B9" s="281"/>
      <c r="C9" s="701"/>
      <c r="D9" s="701"/>
      <c r="E9" s="267"/>
      <c r="F9" s="773"/>
      <c r="G9" s="773"/>
      <c r="H9" s="659"/>
      <c r="I9" s="274"/>
    </row>
    <row r="10" spans="1:13" ht="17.25" customHeight="1">
      <c r="A10" s="22"/>
      <c r="B10" s="774" t="s">
        <v>916</v>
      </c>
      <c r="C10" s="774"/>
      <c r="D10" s="774"/>
      <c r="E10" s="774"/>
      <c r="F10" s="774"/>
      <c r="G10" s="774"/>
      <c r="H10" s="774"/>
      <c r="I10" s="774"/>
    </row>
    <row r="11" spans="1:13" ht="5.25" customHeight="1" thickBot="1">
      <c r="A11" s="22"/>
      <c r="B11" s="17"/>
      <c r="C11" s="17"/>
      <c r="D11" s="17"/>
      <c r="E11" s="18"/>
      <c r="F11" s="17"/>
      <c r="G11" s="17"/>
      <c r="H11" s="17"/>
      <c r="I11" s="17"/>
    </row>
    <row r="12" spans="1:13" ht="15" customHeight="1">
      <c r="A12" s="22"/>
      <c r="B12" s="724" t="s">
        <v>917</v>
      </c>
      <c r="C12" s="715" t="s">
        <v>1128</v>
      </c>
      <c r="D12" s="716"/>
      <c r="E12" s="715" t="s">
        <v>1127</v>
      </c>
      <c r="F12" s="716"/>
      <c r="G12" s="657" t="s">
        <v>1082</v>
      </c>
      <c r="H12" s="757" t="s">
        <v>1083</v>
      </c>
      <c r="I12" s="758"/>
    </row>
    <row r="13" spans="1:13" ht="24" customHeight="1">
      <c r="A13" s="22"/>
      <c r="B13" s="725"/>
      <c r="C13" s="717"/>
      <c r="D13" s="718"/>
      <c r="E13" s="721" t="s">
        <v>1129</v>
      </c>
      <c r="F13" s="722"/>
      <c r="G13" s="726" t="s">
        <v>1130</v>
      </c>
      <c r="H13" s="759" t="s">
        <v>934</v>
      </c>
      <c r="I13" s="722"/>
      <c r="L13" s="723"/>
      <c r="M13" s="723"/>
    </row>
    <row r="14" spans="1:13" ht="19.5" customHeight="1">
      <c r="A14" s="22"/>
      <c r="B14" s="725"/>
      <c r="C14" s="719"/>
      <c r="D14" s="720"/>
      <c r="E14" s="721"/>
      <c r="F14" s="722"/>
      <c r="G14" s="726"/>
      <c r="H14" s="759"/>
      <c r="I14" s="722"/>
      <c r="L14" s="723"/>
      <c r="M14" s="723"/>
    </row>
    <row r="15" spans="1:13" ht="9" customHeight="1">
      <c r="A15" s="22"/>
      <c r="B15" s="725"/>
      <c r="C15" s="711" t="s">
        <v>1125</v>
      </c>
      <c r="D15" s="712"/>
      <c r="E15" s="721"/>
      <c r="F15" s="722"/>
      <c r="G15" s="726"/>
      <c r="H15" s="759"/>
      <c r="I15" s="722"/>
      <c r="L15" s="723"/>
      <c r="M15" s="723"/>
    </row>
    <row r="16" spans="1:13" ht="18.75" customHeight="1">
      <c r="A16" s="22"/>
      <c r="B16" s="725"/>
      <c r="C16" s="713"/>
      <c r="D16" s="714"/>
      <c r="E16" s="665" t="s">
        <v>1</v>
      </c>
      <c r="F16" s="288" t="s">
        <v>2</v>
      </c>
      <c r="G16" s="727"/>
      <c r="H16" s="760"/>
      <c r="I16" s="761"/>
      <c r="L16" s="723"/>
      <c r="M16" s="723"/>
    </row>
    <row r="17" spans="1:14" ht="13.5" customHeight="1" thickBot="1">
      <c r="A17" s="22"/>
      <c r="B17" s="658" t="s">
        <v>59</v>
      </c>
      <c r="C17" s="709" t="s">
        <v>920</v>
      </c>
      <c r="D17" s="710"/>
      <c r="E17" s="658" t="s">
        <v>61</v>
      </c>
      <c r="F17" s="290" t="s">
        <v>62</v>
      </c>
      <c r="G17" s="658" t="s">
        <v>63</v>
      </c>
      <c r="H17" s="762" t="s">
        <v>64</v>
      </c>
      <c r="I17" s="710"/>
      <c r="M17" s="285"/>
      <c r="N17" s="285"/>
    </row>
    <row r="18" spans="1:14" ht="14">
      <c r="A18" s="333"/>
      <c r="B18" s="534" t="s">
        <v>919</v>
      </c>
      <c r="C18" s="753" t="str">
        <f>IF(Erklärung_1!C35&lt;0," ",Erklärung_1!C35)</f>
        <v xml:space="preserve"> </v>
      </c>
      <c r="D18" s="754"/>
      <c r="E18" s="535" t="str">
        <f>IF(Erklärung_1!E35&lt;0," ",Erklärung_1!E35)</f>
        <v xml:space="preserve"> </v>
      </c>
      <c r="F18" s="536" t="str">
        <f>IF(Erklärung_1!F35&lt;0," ",Erklärung_1!F35)</f>
        <v xml:space="preserve"> </v>
      </c>
      <c r="G18" s="537" t="str">
        <f>IF(Erklärung_1!G35&lt;0," ",Erklärung_1!G35)</f>
        <v xml:space="preserve"> </v>
      </c>
      <c r="H18" s="775" t="str">
        <f>IF(Erklärung_1!H35&lt;0," ",Erklärung_1!H35)</f>
        <v xml:space="preserve"> </v>
      </c>
      <c r="I18" s="776"/>
      <c r="M18" s="208"/>
      <c r="N18" s="208"/>
    </row>
    <row r="19" spans="1:14" ht="16" customHeight="1">
      <c r="A19" s="22"/>
      <c r="B19" s="279"/>
      <c r="C19" s="751" t="str">
        <f>IF(ISBLANK(B19)," ",E19+F19+G19)</f>
        <v xml:space="preserve"> </v>
      </c>
      <c r="D19" s="752"/>
      <c r="E19" s="69"/>
      <c r="F19" s="30"/>
      <c r="G19" s="293"/>
      <c r="H19" s="755"/>
      <c r="I19" s="756"/>
      <c r="M19" s="208"/>
      <c r="N19" s="208"/>
    </row>
    <row r="20" spans="1:14" ht="16" customHeight="1">
      <c r="A20" s="22"/>
      <c r="B20" s="279"/>
      <c r="C20" s="751" t="str">
        <f t="shared" ref="C20:C34" si="0">IF(ISBLANK(B20)," ",E20+F20+G20)</f>
        <v xml:space="preserve"> </v>
      </c>
      <c r="D20" s="752"/>
      <c r="E20" s="69"/>
      <c r="F20" s="30"/>
      <c r="G20" s="293"/>
      <c r="H20" s="755"/>
      <c r="I20" s="756"/>
      <c r="M20" s="723"/>
      <c r="N20" s="208"/>
    </row>
    <row r="21" spans="1:14" ht="16" customHeight="1">
      <c r="A21" s="22"/>
      <c r="B21" s="279"/>
      <c r="C21" s="751" t="str">
        <f t="shared" si="0"/>
        <v xml:space="preserve"> </v>
      </c>
      <c r="D21" s="752"/>
      <c r="E21" s="69"/>
      <c r="F21" s="30"/>
      <c r="G21" s="293"/>
      <c r="H21" s="755"/>
      <c r="I21" s="756"/>
      <c r="M21" s="723"/>
      <c r="N21" s="208"/>
    </row>
    <row r="22" spans="1:14" ht="16" customHeight="1">
      <c r="A22" s="22"/>
      <c r="B22" s="279"/>
      <c r="C22" s="751" t="str">
        <f t="shared" si="0"/>
        <v xml:space="preserve"> </v>
      </c>
      <c r="D22" s="752"/>
      <c r="E22" s="69"/>
      <c r="F22" s="30"/>
      <c r="G22" s="293"/>
      <c r="H22" s="755"/>
      <c r="I22" s="756"/>
      <c r="M22" s="723"/>
      <c r="N22" s="208"/>
    </row>
    <row r="23" spans="1:14" ht="16" customHeight="1">
      <c r="A23" s="22"/>
      <c r="B23" s="279"/>
      <c r="C23" s="751" t="str">
        <f t="shared" si="0"/>
        <v xml:space="preserve"> </v>
      </c>
      <c r="D23" s="752"/>
      <c r="E23" s="69"/>
      <c r="F23" s="30"/>
      <c r="G23" s="293"/>
      <c r="H23" s="755"/>
      <c r="I23" s="756"/>
      <c r="M23" s="723"/>
      <c r="N23" s="208"/>
    </row>
    <row r="24" spans="1:14" ht="16" customHeight="1">
      <c r="A24" s="22"/>
      <c r="B24" s="279"/>
      <c r="C24" s="751" t="str">
        <f t="shared" si="0"/>
        <v xml:space="preserve"> </v>
      </c>
      <c r="D24" s="752"/>
      <c r="E24" s="69"/>
      <c r="F24" s="30"/>
      <c r="G24" s="293"/>
      <c r="H24" s="755"/>
      <c r="I24" s="756"/>
      <c r="M24" s="723"/>
      <c r="N24" s="208"/>
    </row>
    <row r="25" spans="1:14" ht="16" customHeight="1">
      <c r="A25" s="22"/>
      <c r="B25" s="279"/>
      <c r="C25" s="751" t="str">
        <f t="shared" si="0"/>
        <v xml:space="preserve"> </v>
      </c>
      <c r="D25" s="752"/>
      <c r="E25" s="69"/>
      <c r="F25" s="30"/>
      <c r="G25" s="293"/>
      <c r="H25" s="755"/>
      <c r="I25" s="756"/>
      <c r="M25" s="723"/>
      <c r="N25" s="208"/>
    </row>
    <row r="26" spans="1:14" ht="16" customHeight="1">
      <c r="A26" s="22"/>
      <c r="B26" s="279"/>
      <c r="C26" s="751" t="str">
        <f t="shared" si="0"/>
        <v xml:space="preserve"> </v>
      </c>
      <c r="D26" s="752"/>
      <c r="E26" s="69"/>
      <c r="F26" s="30"/>
      <c r="G26" s="293"/>
      <c r="H26" s="755"/>
      <c r="I26" s="756"/>
      <c r="M26" s="723"/>
      <c r="N26" s="208"/>
    </row>
    <row r="27" spans="1:14" ht="16" customHeight="1">
      <c r="A27" s="22"/>
      <c r="B27" s="279"/>
      <c r="C27" s="751" t="str">
        <f t="shared" si="0"/>
        <v xml:space="preserve"> </v>
      </c>
      <c r="D27" s="752"/>
      <c r="E27" s="69"/>
      <c r="F27" s="30"/>
      <c r="G27" s="293"/>
      <c r="H27" s="755"/>
      <c r="I27" s="756"/>
      <c r="M27" s="723"/>
      <c r="N27" s="208"/>
    </row>
    <row r="28" spans="1:14" ht="16" customHeight="1">
      <c r="A28" s="22"/>
      <c r="B28" s="279"/>
      <c r="C28" s="751" t="str">
        <f t="shared" si="0"/>
        <v xml:space="preserve"> </v>
      </c>
      <c r="D28" s="752"/>
      <c r="E28" s="69"/>
      <c r="F28" s="30"/>
      <c r="G28" s="293"/>
      <c r="H28" s="755"/>
      <c r="I28" s="756"/>
      <c r="M28" s="723"/>
      <c r="N28" s="208"/>
    </row>
    <row r="29" spans="1:14" ht="16" customHeight="1">
      <c r="A29" s="22"/>
      <c r="B29" s="279"/>
      <c r="C29" s="751" t="str">
        <f t="shared" si="0"/>
        <v xml:space="preserve"> </v>
      </c>
      <c r="D29" s="752"/>
      <c r="E29" s="69"/>
      <c r="F29" s="30"/>
      <c r="G29" s="293"/>
      <c r="H29" s="755"/>
      <c r="I29" s="756"/>
      <c r="M29" s="723"/>
      <c r="N29" s="208"/>
    </row>
    <row r="30" spans="1:14" ht="16" customHeight="1">
      <c r="A30" s="22"/>
      <c r="B30" s="279"/>
      <c r="C30" s="751" t="str">
        <f t="shared" si="0"/>
        <v xml:space="preserve"> </v>
      </c>
      <c r="D30" s="752"/>
      <c r="E30" s="69"/>
      <c r="F30" s="30"/>
      <c r="G30" s="293"/>
      <c r="H30" s="755"/>
      <c r="I30" s="756"/>
      <c r="M30" s="723"/>
      <c r="N30" s="208"/>
    </row>
    <row r="31" spans="1:14" ht="16" customHeight="1">
      <c r="A31" s="22"/>
      <c r="B31" s="279"/>
      <c r="C31" s="751" t="str">
        <f t="shared" si="0"/>
        <v xml:space="preserve"> </v>
      </c>
      <c r="D31" s="752"/>
      <c r="E31" s="69"/>
      <c r="F31" s="30"/>
      <c r="G31" s="293"/>
      <c r="H31" s="755"/>
      <c r="I31" s="756"/>
      <c r="M31" s="723"/>
      <c r="N31" s="208"/>
    </row>
    <row r="32" spans="1:14" ht="16" customHeight="1">
      <c r="A32" s="22"/>
      <c r="B32" s="279"/>
      <c r="C32" s="751" t="str">
        <f t="shared" si="0"/>
        <v xml:space="preserve"> </v>
      </c>
      <c r="D32" s="752"/>
      <c r="E32" s="69"/>
      <c r="F32" s="30"/>
      <c r="G32" s="293"/>
      <c r="H32" s="755"/>
      <c r="I32" s="756"/>
    </row>
    <row r="33" spans="1:9" ht="16" customHeight="1">
      <c r="A33" s="22"/>
      <c r="B33" s="279"/>
      <c r="C33" s="751" t="str">
        <f t="shared" si="0"/>
        <v xml:space="preserve"> </v>
      </c>
      <c r="D33" s="752"/>
      <c r="E33" s="69"/>
      <c r="F33" s="30"/>
      <c r="G33" s="293"/>
      <c r="H33" s="755"/>
      <c r="I33" s="756"/>
    </row>
    <row r="34" spans="1:9" ht="16" customHeight="1" thickBot="1">
      <c r="A34" s="22"/>
      <c r="B34" s="286"/>
      <c r="C34" s="751" t="str">
        <f t="shared" si="0"/>
        <v xml:space="preserve"> </v>
      </c>
      <c r="D34" s="752"/>
      <c r="E34" s="70"/>
      <c r="F34" s="68"/>
      <c r="G34" s="294"/>
      <c r="H34" s="779"/>
      <c r="I34" s="780"/>
    </row>
    <row r="35" spans="1:9" ht="16" thickBot="1">
      <c r="A35" s="22"/>
      <c r="B35" s="287" t="s">
        <v>26</v>
      </c>
      <c r="C35" s="705" t="str">
        <f>IF(B19&lt;=0," ",SUM(C18:C34))</f>
        <v xml:space="preserve"> </v>
      </c>
      <c r="D35" s="706"/>
      <c r="E35" s="295" t="str">
        <f>IF(B19&lt;=0," ",SUM(E18:E34))</f>
        <v xml:space="preserve"> </v>
      </c>
      <c r="F35" s="296" t="str">
        <f>IF(B19&lt;=0," ",SUM(F18:F34))</f>
        <v xml:space="preserve"> </v>
      </c>
      <c r="G35" s="297" t="str">
        <f>IF(B19&lt;=0," ",SUM(G18:G34))</f>
        <v xml:space="preserve"> </v>
      </c>
      <c r="H35" s="777" t="str">
        <f>IF(B19&lt;=0," ",SUM(H18:H34))</f>
        <v xml:space="preserve"> </v>
      </c>
      <c r="I35" s="778"/>
    </row>
    <row r="36" spans="1:9" ht="7.5" customHeight="1"/>
    <row r="37" spans="1:9">
      <c r="B37" s="298"/>
    </row>
  </sheetData>
  <sheetProtection password="D68A" sheet="1" objects="1" scenarios="1"/>
  <mergeCells count="56">
    <mergeCell ref="L13:M16"/>
    <mergeCell ref="H35:I35"/>
    <mergeCell ref="H29:I29"/>
    <mergeCell ref="H30:I30"/>
    <mergeCell ref="H31:I31"/>
    <mergeCell ref="H32:I32"/>
    <mergeCell ref="H33:I33"/>
    <mergeCell ref="H25:I25"/>
    <mergeCell ref="H26:I26"/>
    <mergeCell ref="H27:I27"/>
    <mergeCell ref="H28:I28"/>
    <mergeCell ref="H34:I34"/>
    <mergeCell ref="H20:I20"/>
    <mergeCell ref="H21:I21"/>
    <mergeCell ref="H22:I22"/>
    <mergeCell ref="H23:I23"/>
    <mergeCell ref="H24:I24"/>
    <mergeCell ref="C9:D9"/>
    <mergeCell ref="F9:G9"/>
    <mergeCell ref="B10:I10"/>
    <mergeCell ref="H18:I18"/>
    <mergeCell ref="C12:D14"/>
    <mergeCell ref="E12:F12"/>
    <mergeCell ref="E13:F15"/>
    <mergeCell ref="B3:D3"/>
    <mergeCell ref="B5:D5"/>
    <mergeCell ref="E5:I5"/>
    <mergeCell ref="E3:G3"/>
    <mergeCell ref="H3:I3"/>
    <mergeCell ref="M20:M31"/>
    <mergeCell ref="C21:D21"/>
    <mergeCell ref="C31:D31"/>
    <mergeCell ref="B12:B16"/>
    <mergeCell ref="G13:G16"/>
    <mergeCell ref="C15:D16"/>
    <mergeCell ref="C22:D22"/>
    <mergeCell ref="C23:D23"/>
    <mergeCell ref="C24:D24"/>
    <mergeCell ref="C25:D25"/>
    <mergeCell ref="C26:D26"/>
    <mergeCell ref="C27:D27"/>
    <mergeCell ref="H19:I19"/>
    <mergeCell ref="H12:I12"/>
    <mergeCell ref="H13:I16"/>
    <mergeCell ref="H17:I17"/>
    <mergeCell ref="C32:D32"/>
    <mergeCell ref="C33:D33"/>
    <mergeCell ref="C34:D34"/>
    <mergeCell ref="C35:D35"/>
    <mergeCell ref="C17:D17"/>
    <mergeCell ref="C18:D18"/>
    <mergeCell ref="C19:D19"/>
    <mergeCell ref="C20:D20"/>
    <mergeCell ref="C28:D28"/>
    <mergeCell ref="C29:D29"/>
    <mergeCell ref="C30:D30"/>
  </mergeCells>
  <pageMargins left="0.39370078740157483" right="0.39370078740157483" top="0.78740157480314965" bottom="0.39370078740157483" header="0.39370078740157483" footer="0.31496062992125984"/>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indexed="30"/>
  </sheetPr>
  <dimension ref="A1:T37"/>
  <sheetViews>
    <sheetView showGridLines="0" zoomScaleNormal="100" zoomScaleSheetLayoutView="75" workbookViewId="0">
      <selection activeCell="B3" sqref="B3"/>
    </sheetView>
  </sheetViews>
  <sheetFormatPr baseColWidth="10" defaultRowHeight="12.5"/>
  <cols>
    <col min="1" max="1" width="2" style="12" customWidth="1"/>
    <col min="2" max="2" width="3" style="12" customWidth="1"/>
    <col min="3" max="3" width="2.26953125" style="1" customWidth="1"/>
    <col min="4" max="4" width="14.54296875" style="5" customWidth="1"/>
    <col min="5" max="5" width="5" style="5" customWidth="1"/>
    <col min="6" max="6" width="2.1796875" style="5" customWidth="1"/>
    <col min="7" max="7" width="6.81640625" customWidth="1"/>
    <col min="8" max="8" width="3.26953125" customWidth="1"/>
    <col min="9" max="9" width="22.7265625" customWidth="1"/>
    <col min="10" max="10" width="16" customWidth="1"/>
    <col min="11" max="11" width="3.81640625" customWidth="1"/>
    <col min="12" max="12" width="19.7265625" customWidth="1"/>
    <col min="14" max="14" width="18.26953125" customWidth="1"/>
    <col min="15" max="15" width="1.453125" customWidth="1"/>
  </cols>
  <sheetData>
    <row r="1" spans="1:18" ht="31.5" customHeight="1">
      <c r="A1" s="19"/>
      <c r="B1" s="782" t="s">
        <v>1081</v>
      </c>
      <c r="C1" s="782"/>
      <c r="D1" s="782"/>
      <c r="E1" s="782"/>
      <c r="F1" s="782"/>
      <c r="G1" s="782"/>
      <c r="H1" s="782"/>
      <c r="I1" s="782"/>
      <c r="J1" s="782"/>
      <c r="K1" s="782"/>
      <c r="L1" s="783"/>
      <c r="M1" s="792" t="s">
        <v>25</v>
      </c>
      <c r="N1" s="793"/>
    </row>
    <row r="2" spans="1:18" ht="8.25" customHeight="1">
      <c r="A2" s="19"/>
      <c r="B2" s="784"/>
      <c r="C2" s="784"/>
      <c r="D2" s="784"/>
      <c r="E2" s="784"/>
      <c r="F2" s="784"/>
      <c r="G2" s="784"/>
      <c r="H2" s="784"/>
      <c r="I2" s="784"/>
      <c r="J2" s="784"/>
      <c r="K2" s="784"/>
      <c r="L2" s="784"/>
      <c r="M2" s="22"/>
      <c r="N2" s="22"/>
    </row>
    <row r="3" spans="1:18" ht="15" customHeight="1">
      <c r="A3" s="19"/>
      <c r="B3" s="540"/>
      <c r="C3" s="277"/>
      <c r="D3" s="301" t="s">
        <v>874</v>
      </c>
      <c r="E3" s="301"/>
      <c r="F3" s="301"/>
      <c r="G3" s="788" t="s">
        <v>963</v>
      </c>
      <c r="H3" s="794"/>
      <c r="I3" s="794"/>
      <c r="J3" s="794"/>
      <c r="K3" s="794"/>
      <c r="L3" s="794"/>
      <c r="M3" s="794"/>
      <c r="N3" s="794"/>
    </row>
    <row r="4" spans="1:18" ht="15" customHeight="1">
      <c r="A4" s="19"/>
      <c r="B4" s="304"/>
      <c r="C4" s="277"/>
      <c r="D4" s="301"/>
      <c r="E4" s="301"/>
      <c r="F4" s="301"/>
      <c r="G4" s="788" t="s">
        <v>875</v>
      </c>
      <c r="H4" s="788"/>
      <c r="I4" s="788"/>
      <c r="J4" s="788"/>
      <c r="K4" s="788"/>
      <c r="L4" s="788"/>
      <c r="M4" s="788"/>
      <c r="N4" s="788"/>
    </row>
    <row r="5" spans="1:18" ht="10" customHeight="1">
      <c r="A5" s="19"/>
      <c r="B5" s="19"/>
      <c r="C5" s="277"/>
      <c r="D5" s="277"/>
      <c r="E5" s="277"/>
      <c r="F5" s="277"/>
      <c r="G5" s="277"/>
      <c r="H5" s="277"/>
      <c r="I5" s="22"/>
      <c r="J5" s="22"/>
      <c r="K5" s="22"/>
      <c r="L5" s="22"/>
      <c r="M5" s="22"/>
      <c r="N5" s="22"/>
    </row>
    <row r="6" spans="1:18" ht="15" customHeight="1">
      <c r="A6" s="19"/>
      <c r="B6" s="540"/>
      <c r="C6" s="20"/>
      <c r="D6" s="300" t="s">
        <v>923</v>
      </c>
      <c r="E6" s="300"/>
      <c r="F6" s="300"/>
      <c r="G6" s="781" t="s">
        <v>13</v>
      </c>
      <c r="H6" s="781"/>
      <c r="I6" s="781"/>
      <c r="J6" s="781"/>
      <c r="K6" s="781"/>
      <c r="L6" s="781"/>
      <c r="M6" s="781"/>
      <c r="N6" s="781"/>
    </row>
    <row r="7" spans="1:18" ht="10" customHeight="1">
      <c r="A7" s="19"/>
      <c r="B7" s="19"/>
      <c r="C7" s="277"/>
      <c r="D7" s="277"/>
      <c r="E7" s="277"/>
      <c r="F7" s="277"/>
      <c r="G7" s="277"/>
      <c r="H7" s="277"/>
      <c r="I7" s="22"/>
      <c r="J7" s="22"/>
      <c r="K7" s="22"/>
      <c r="L7" s="22"/>
      <c r="M7" s="22"/>
      <c r="N7" s="22"/>
    </row>
    <row r="8" spans="1:18" ht="15" customHeight="1">
      <c r="A8" s="19"/>
      <c r="B8" s="540"/>
      <c r="C8" s="20"/>
      <c r="D8" s="301" t="s">
        <v>921</v>
      </c>
      <c r="E8" s="301"/>
      <c r="F8" s="301"/>
      <c r="G8" s="789" t="s">
        <v>1087</v>
      </c>
      <c r="H8" s="781"/>
      <c r="I8" s="781"/>
      <c r="J8" s="781"/>
      <c r="K8" s="781"/>
      <c r="L8" s="781"/>
      <c r="M8" s="781"/>
      <c r="N8" s="781"/>
    </row>
    <row r="9" spans="1:18" ht="15" customHeight="1">
      <c r="A9" s="19"/>
      <c r="B9" s="19"/>
      <c r="C9" s="20"/>
      <c r="D9" s="301"/>
      <c r="E9" s="301"/>
      <c r="F9" s="301"/>
      <c r="G9" s="788" t="s">
        <v>925</v>
      </c>
      <c r="H9" s="788"/>
      <c r="I9" s="788"/>
      <c r="J9" s="788"/>
      <c r="K9" s="788"/>
      <c r="L9" s="788"/>
      <c r="M9" s="788"/>
      <c r="N9" s="788"/>
    </row>
    <row r="10" spans="1:18" ht="15" customHeight="1">
      <c r="A10" s="19"/>
      <c r="B10" s="19"/>
      <c r="C10" s="20"/>
      <c r="D10" s="344" t="s">
        <v>966</v>
      </c>
      <c r="E10" s="790"/>
      <c r="F10" s="790"/>
      <c r="G10" s="794" t="s">
        <v>967</v>
      </c>
      <c r="H10" s="794"/>
      <c r="I10" s="794"/>
      <c r="J10" s="794"/>
      <c r="K10" s="794"/>
      <c r="L10" s="794"/>
      <c r="M10" s="794"/>
      <c r="N10" s="794"/>
    </row>
    <row r="11" spans="1:18" ht="10" customHeight="1">
      <c r="A11" s="19"/>
      <c r="B11" s="19"/>
      <c r="C11" s="20"/>
      <c r="D11" s="300"/>
      <c r="E11" s="300"/>
      <c r="F11" s="300"/>
      <c r="G11" s="23"/>
      <c r="H11" s="24"/>
      <c r="I11" s="23"/>
      <c r="J11" s="23"/>
      <c r="K11" s="23"/>
      <c r="L11" s="23"/>
      <c r="M11" s="22"/>
      <c r="N11" s="22"/>
      <c r="Q11" s="280"/>
      <c r="R11" s="24"/>
    </row>
    <row r="12" spans="1:18" ht="15" customHeight="1">
      <c r="A12" s="19"/>
      <c r="B12" s="540"/>
      <c r="C12" s="20"/>
      <c r="D12" s="794" t="s">
        <v>922</v>
      </c>
      <c r="E12" s="794"/>
      <c r="F12" s="794"/>
      <c r="G12" s="789" t="s">
        <v>1088</v>
      </c>
      <c r="H12" s="789"/>
      <c r="I12" s="789"/>
      <c r="J12" s="789"/>
      <c r="K12" s="789"/>
      <c r="L12" s="789"/>
      <c r="M12" s="789"/>
      <c r="N12" s="789"/>
      <c r="Q12" s="25"/>
      <c r="R12" s="278"/>
    </row>
    <row r="13" spans="1:18" ht="15" customHeight="1">
      <c r="A13" s="19"/>
      <c r="B13" s="19"/>
      <c r="C13" s="20"/>
      <c r="D13" s="302"/>
      <c r="E13" s="302"/>
      <c r="F13" s="302"/>
      <c r="G13" s="789" t="s">
        <v>1086</v>
      </c>
      <c r="H13" s="789"/>
      <c r="I13" s="789"/>
      <c r="J13" s="789"/>
      <c r="K13" s="789"/>
      <c r="L13" s="789"/>
      <c r="M13" s="789"/>
      <c r="N13" s="789"/>
      <c r="Q13" s="25"/>
      <c r="R13" s="278"/>
    </row>
    <row r="14" spans="1:18" ht="15" customHeight="1">
      <c r="A14" s="19"/>
      <c r="B14" s="19"/>
      <c r="C14" s="20"/>
      <c r="D14" s="344" t="s">
        <v>966</v>
      </c>
      <c r="E14" s="790"/>
      <c r="F14" s="790"/>
      <c r="G14" s="794" t="s">
        <v>967</v>
      </c>
      <c r="H14" s="794"/>
      <c r="I14" s="794"/>
      <c r="J14" s="794"/>
      <c r="K14" s="794"/>
      <c r="L14" s="794"/>
      <c r="M14" s="794"/>
      <c r="N14" s="794"/>
      <c r="P14" s="10"/>
      <c r="Q14" s="9"/>
      <c r="R14" s="7"/>
    </row>
    <row r="15" spans="1:18" ht="10" customHeight="1">
      <c r="A15" s="19"/>
      <c r="B15" s="19"/>
      <c r="C15" s="20"/>
      <c r="D15" s="21"/>
      <c r="E15" s="21"/>
      <c r="F15" s="21"/>
      <c r="G15" s="22"/>
      <c r="H15" s="22"/>
      <c r="I15" s="22"/>
      <c r="J15" s="22"/>
      <c r="K15" s="22"/>
      <c r="L15" s="22"/>
      <c r="M15" s="22"/>
      <c r="N15" s="22"/>
    </row>
    <row r="16" spans="1:18" ht="15" customHeight="1">
      <c r="A16" s="19"/>
      <c r="B16" s="540"/>
      <c r="C16" s="20"/>
      <c r="D16" s="794" t="s">
        <v>19</v>
      </c>
      <c r="E16" s="794"/>
      <c r="F16" s="794"/>
      <c r="G16" s="788" t="s">
        <v>964</v>
      </c>
      <c r="H16" s="794"/>
      <c r="I16" s="794"/>
      <c r="J16" s="794"/>
      <c r="K16" s="794"/>
      <c r="L16" s="794"/>
      <c r="M16" s="794"/>
      <c r="N16" s="794"/>
    </row>
    <row r="17" spans="1:20" ht="15" customHeight="1">
      <c r="A17" s="19"/>
      <c r="B17" s="19"/>
      <c r="C17" s="20"/>
      <c r="D17" s="301"/>
      <c r="E17" s="301"/>
      <c r="F17" s="301"/>
      <c r="G17" s="789" t="s">
        <v>965</v>
      </c>
      <c r="H17" s="789"/>
      <c r="I17" s="789"/>
      <c r="J17" s="789"/>
      <c r="K17" s="789"/>
      <c r="L17" s="789"/>
      <c r="M17" s="789"/>
      <c r="N17" s="789"/>
    </row>
    <row r="18" spans="1:20" ht="10" customHeight="1">
      <c r="A18" s="19"/>
      <c r="B18" s="19"/>
      <c r="C18" s="20"/>
      <c r="D18" s="301"/>
      <c r="E18" s="301"/>
      <c r="F18" s="301"/>
      <c r="G18" s="459"/>
      <c r="H18" s="456"/>
      <c r="I18" s="456"/>
      <c r="J18" s="456"/>
      <c r="K18" s="456"/>
      <c r="L18" s="456"/>
      <c r="M18" s="456"/>
      <c r="N18" s="456"/>
    </row>
    <row r="19" spans="1:20" ht="15" customHeight="1">
      <c r="A19" s="19"/>
      <c r="B19" s="540"/>
      <c r="C19" s="20"/>
      <c r="D19" s="781" t="s">
        <v>20</v>
      </c>
      <c r="E19" s="781"/>
      <c r="F19" s="781"/>
      <c r="G19" s="781" t="s">
        <v>1033</v>
      </c>
      <c r="H19" s="781"/>
      <c r="I19" s="781"/>
      <c r="J19" s="781"/>
      <c r="K19" s="781"/>
      <c r="L19" s="781"/>
      <c r="M19" s="781"/>
      <c r="N19" s="781"/>
      <c r="O19" s="11"/>
      <c r="P19" s="11"/>
      <c r="Q19" s="11"/>
      <c r="R19" s="11"/>
      <c r="S19" s="11"/>
      <c r="T19" s="11"/>
    </row>
    <row r="20" spans="1:20" ht="10" customHeight="1">
      <c r="A20" s="19"/>
      <c r="B20" s="19"/>
      <c r="C20" s="20"/>
      <c r="D20" s="795"/>
      <c r="E20" s="795"/>
      <c r="F20" s="795"/>
      <c r="G20" s="795"/>
      <c r="H20" s="795"/>
      <c r="I20" s="795"/>
      <c r="J20" s="795"/>
      <c r="K20" s="795"/>
      <c r="L20" s="795"/>
      <c r="M20" s="22"/>
      <c r="N20" s="22"/>
      <c r="O20" s="22"/>
      <c r="P20" s="10"/>
    </row>
    <row r="21" spans="1:20" ht="15" customHeight="1">
      <c r="A21" s="19"/>
      <c r="B21" s="540"/>
      <c r="C21" s="20"/>
      <c r="D21" s="781" t="s">
        <v>1034</v>
      </c>
      <c r="E21" s="781"/>
      <c r="F21" s="781"/>
      <c r="G21" s="781" t="s">
        <v>926</v>
      </c>
      <c r="H21" s="781"/>
      <c r="I21" s="781"/>
      <c r="J21" s="781"/>
      <c r="K21" s="781"/>
      <c r="L21" s="781"/>
      <c r="M21" s="781"/>
      <c r="N21" s="781"/>
      <c r="O21" s="22"/>
      <c r="P21" s="7"/>
    </row>
    <row r="22" spans="1:20" ht="15" customHeight="1">
      <c r="A22" s="19"/>
      <c r="B22" s="19"/>
      <c r="C22" s="20"/>
      <c r="D22" s="299"/>
      <c r="E22" s="299"/>
      <c r="F22" s="299"/>
      <c r="G22" s="781" t="s">
        <v>927</v>
      </c>
      <c r="H22" s="781"/>
      <c r="I22" s="781"/>
      <c r="J22" s="781"/>
      <c r="K22" s="781"/>
      <c r="L22" s="781"/>
      <c r="M22" s="781"/>
      <c r="N22" s="781"/>
      <c r="O22" s="23"/>
      <c r="P22" s="9"/>
      <c r="Q22" s="9"/>
      <c r="R22" s="9"/>
      <c r="S22" s="9"/>
      <c r="T22" s="9"/>
    </row>
    <row r="23" spans="1:20" ht="10" customHeight="1">
      <c r="A23" s="19"/>
      <c r="B23" s="19"/>
      <c r="C23" s="20"/>
      <c r="D23" s="458"/>
      <c r="E23" s="458"/>
      <c r="F23" s="458"/>
      <c r="G23" s="458"/>
      <c r="H23" s="458"/>
      <c r="I23" s="458"/>
      <c r="J23" s="458"/>
      <c r="K23" s="458"/>
      <c r="L23" s="458"/>
      <c r="M23" s="458"/>
      <c r="N23" s="458"/>
      <c r="O23" s="23"/>
      <c r="P23" s="9"/>
      <c r="Q23" s="9"/>
      <c r="R23" s="9"/>
      <c r="S23" s="9"/>
      <c r="T23" s="9"/>
    </row>
    <row r="24" spans="1:20" ht="15" customHeight="1">
      <c r="A24" s="19"/>
      <c r="B24" s="540"/>
      <c r="C24" s="20"/>
      <c r="D24" s="303" t="s">
        <v>924</v>
      </c>
      <c r="E24" s="303"/>
      <c r="F24" s="303"/>
      <c r="G24" s="785"/>
      <c r="H24" s="786"/>
      <c r="I24" s="786"/>
      <c r="J24" s="786"/>
      <c r="K24" s="786"/>
      <c r="L24" s="786"/>
      <c r="M24" s="786"/>
      <c r="N24" s="786"/>
      <c r="O24" s="23"/>
      <c r="P24" s="9"/>
      <c r="Q24" s="9"/>
      <c r="R24" s="9"/>
      <c r="S24" s="9"/>
      <c r="T24" s="9"/>
    </row>
    <row r="25" spans="1:20" ht="6.75" customHeight="1">
      <c r="A25" s="19"/>
      <c r="B25" s="19"/>
      <c r="C25" s="20"/>
      <c r="D25" s="24"/>
      <c r="E25" s="24"/>
      <c r="F25" s="24"/>
      <c r="G25" s="22"/>
      <c r="H25" s="24"/>
      <c r="I25" s="24"/>
      <c r="J25" s="22"/>
      <c r="K25" s="22"/>
      <c r="L25" s="22"/>
      <c r="M25" s="22"/>
      <c r="N25" s="22"/>
      <c r="O25" s="22"/>
    </row>
    <row r="26" spans="1:20" ht="15.75" customHeight="1">
      <c r="A26" s="19"/>
      <c r="B26" s="19"/>
      <c r="C26" s="20"/>
      <c r="D26" s="21"/>
      <c r="E26" s="21"/>
      <c r="F26" s="21"/>
      <c r="G26" s="22"/>
      <c r="H26" s="22"/>
      <c r="I26" s="22"/>
      <c r="J26" s="22"/>
      <c r="K26" s="22"/>
      <c r="L26" s="22"/>
      <c r="M26" s="22"/>
      <c r="N26" s="22"/>
      <c r="O26" s="22"/>
    </row>
    <row r="27" spans="1:20" ht="15.5">
      <c r="A27" s="19"/>
      <c r="B27" s="469" t="s">
        <v>14</v>
      </c>
      <c r="C27" s="469"/>
      <c r="D27" s="21"/>
      <c r="E27" s="21"/>
      <c r="F27" s="21"/>
      <c r="G27" s="22"/>
      <c r="H27" s="22"/>
      <c r="I27" s="22"/>
      <c r="J27" s="22"/>
      <c r="K27" s="22"/>
      <c r="L27" s="22"/>
      <c r="M27" s="22"/>
      <c r="N27" s="22"/>
      <c r="O27" s="22"/>
    </row>
    <row r="28" spans="1:20" ht="19" customHeight="1">
      <c r="A28" s="19"/>
      <c r="B28" s="787"/>
      <c r="C28" s="787"/>
      <c r="D28" s="787"/>
      <c r="E28" s="787"/>
      <c r="F28" s="787"/>
      <c r="G28" s="787"/>
      <c r="H28" s="787"/>
      <c r="I28" s="787"/>
      <c r="J28" s="787"/>
      <c r="K28" s="787"/>
      <c r="L28" s="787"/>
      <c r="M28" s="787"/>
      <c r="N28" s="787"/>
      <c r="O28" s="22"/>
    </row>
    <row r="29" spans="1:20" ht="19" customHeight="1">
      <c r="A29" s="19"/>
      <c r="B29" s="791"/>
      <c r="C29" s="791"/>
      <c r="D29" s="791"/>
      <c r="E29" s="791"/>
      <c r="F29" s="791"/>
      <c r="G29" s="791"/>
      <c r="H29" s="791"/>
      <c r="I29" s="791"/>
      <c r="J29" s="791"/>
      <c r="K29" s="791"/>
      <c r="L29" s="791"/>
      <c r="M29" s="791"/>
      <c r="N29" s="791"/>
      <c r="O29" s="22"/>
    </row>
    <row r="30" spans="1:20" ht="17.25" customHeight="1">
      <c r="A30" s="19"/>
      <c r="B30" s="19"/>
      <c r="C30" s="251"/>
      <c r="D30" s="251"/>
      <c r="E30" s="251"/>
      <c r="F30" s="251"/>
      <c r="G30" s="251"/>
      <c r="H30" s="251"/>
      <c r="I30" s="251"/>
      <c r="J30" s="251"/>
      <c r="K30" s="251"/>
      <c r="L30" s="251"/>
      <c r="M30" s="251"/>
      <c r="N30" s="251"/>
      <c r="O30" s="22"/>
    </row>
    <row r="31" spans="1:20" ht="6" customHeight="1">
      <c r="A31" s="19"/>
      <c r="B31" s="19"/>
      <c r="C31" s="71"/>
      <c r="D31" s="71"/>
      <c r="E31" s="71"/>
      <c r="F31" s="71"/>
      <c r="G31" s="71"/>
      <c r="H31" s="71"/>
      <c r="I31" s="71"/>
      <c r="J31" s="71"/>
      <c r="K31" s="71"/>
      <c r="L31" s="71"/>
      <c r="M31" s="22"/>
      <c r="N31" s="22"/>
      <c r="O31" s="22"/>
    </row>
    <row r="32" spans="1:20" ht="18" customHeight="1">
      <c r="A32" s="19"/>
      <c r="B32" s="19"/>
      <c r="C32" s="71"/>
      <c r="D32" s="71"/>
      <c r="E32" s="71"/>
      <c r="F32" s="71"/>
      <c r="G32" s="71"/>
      <c r="H32" s="71"/>
      <c r="I32" s="803"/>
      <c r="J32" s="804"/>
      <c r="K32" s="71"/>
      <c r="L32" s="798"/>
      <c r="M32" s="798"/>
      <c r="N32" s="798"/>
      <c r="O32" s="22"/>
    </row>
    <row r="33" spans="1:15" ht="6.75" customHeight="1">
      <c r="A33" s="19"/>
      <c r="B33" s="805"/>
      <c r="C33" s="806"/>
      <c r="D33" s="806"/>
      <c r="E33" s="806"/>
      <c r="F33" s="806"/>
      <c r="G33" s="806"/>
      <c r="H33" s="26"/>
      <c r="I33" s="808"/>
      <c r="J33" s="808"/>
      <c r="K33" s="26"/>
      <c r="L33" s="798"/>
      <c r="M33" s="798"/>
      <c r="N33" s="798"/>
      <c r="O33" s="22"/>
    </row>
    <row r="34" spans="1:15" ht="17.25" customHeight="1">
      <c r="A34" s="19"/>
      <c r="B34" s="807"/>
      <c r="C34" s="807"/>
      <c r="D34" s="807"/>
      <c r="E34" s="807"/>
      <c r="F34" s="807"/>
      <c r="G34" s="807"/>
      <c r="H34" s="22"/>
      <c r="I34" s="730"/>
      <c r="J34" s="809"/>
      <c r="K34" s="39"/>
      <c r="L34" s="799"/>
      <c r="M34" s="799"/>
      <c r="N34" s="799"/>
      <c r="O34" s="22"/>
    </row>
    <row r="35" spans="1:15" ht="12.75" customHeight="1">
      <c r="A35" s="19"/>
      <c r="B35" s="19"/>
      <c r="C35" s="801" t="s">
        <v>5</v>
      </c>
      <c r="D35" s="801"/>
      <c r="E35" s="801"/>
      <c r="F35" s="801"/>
      <c r="G35" s="801"/>
      <c r="H35" s="22"/>
      <c r="I35" s="802" t="s">
        <v>38</v>
      </c>
      <c r="J35" s="802"/>
      <c r="K35" s="22"/>
      <c r="L35" s="802" t="s">
        <v>6</v>
      </c>
      <c r="M35" s="802"/>
      <c r="N35" s="802"/>
      <c r="O35" s="22"/>
    </row>
    <row r="36" spans="1:15" ht="15" customHeight="1">
      <c r="A36" s="19"/>
      <c r="B36" s="19"/>
      <c r="C36" s="26"/>
      <c r="D36" s="539"/>
      <c r="E36" s="539"/>
      <c r="F36" s="539"/>
      <c r="G36" s="37"/>
      <c r="H36" s="22"/>
      <c r="I36" s="800" t="s">
        <v>39</v>
      </c>
      <c r="J36" s="800"/>
      <c r="K36" s="22"/>
      <c r="L36" s="455"/>
      <c r="M36" s="455"/>
      <c r="N36" s="455"/>
      <c r="O36" s="22"/>
    </row>
    <row r="37" spans="1:15" ht="23.25" customHeight="1">
      <c r="A37" s="19"/>
      <c r="B37" s="19"/>
      <c r="C37" s="796"/>
      <c r="D37" s="797"/>
      <c r="E37" s="797"/>
      <c r="F37" s="797"/>
      <c r="G37" s="797"/>
      <c r="H37" s="22"/>
      <c r="I37" s="22"/>
      <c r="J37" s="22"/>
      <c r="K37" s="22"/>
      <c r="L37" s="22"/>
      <c r="M37" s="22"/>
      <c r="N37" s="22"/>
      <c r="O37" s="22"/>
    </row>
  </sheetData>
  <sheetProtection password="D68A" sheet="1" objects="1" scenarios="1"/>
  <mergeCells count="37">
    <mergeCell ref="C37:G37"/>
    <mergeCell ref="L32:N34"/>
    <mergeCell ref="I36:J36"/>
    <mergeCell ref="C35:G35"/>
    <mergeCell ref="L35:N35"/>
    <mergeCell ref="I32:J32"/>
    <mergeCell ref="B33:G34"/>
    <mergeCell ref="I35:J35"/>
    <mergeCell ref="I33:J33"/>
    <mergeCell ref="I34:J34"/>
    <mergeCell ref="B29:N29"/>
    <mergeCell ref="M1:N1"/>
    <mergeCell ref="D12:F12"/>
    <mergeCell ref="D16:F16"/>
    <mergeCell ref="D19:F19"/>
    <mergeCell ref="G10:N10"/>
    <mergeCell ref="G14:N14"/>
    <mergeCell ref="G21:N21"/>
    <mergeCell ref="G22:N22"/>
    <mergeCell ref="G4:N4"/>
    <mergeCell ref="G3:N3"/>
    <mergeCell ref="G6:N6"/>
    <mergeCell ref="D20:L20"/>
    <mergeCell ref="G8:N8"/>
    <mergeCell ref="G12:N12"/>
    <mergeCell ref="G16:N16"/>
    <mergeCell ref="D21:F21"/>
    <mergeCell ref="B1:L1"/>
    <mergeCell ref="B2:L2"/>
    <mergeCell ref="G24:N24"/>
    <mergeCell ref="B28:N28"/>
    <mergeCell ref="G9:N9"/>
    <mergeCell ref="G13:N13"/>
    <mergeCell ref="G17:N17"/>
    <mergeCell ref="G19:N19"/>
    <mergeCell ref="E10:F10"/>
    <mergeCell ref="E14:F14"/>
  </mergeCells>
  <phoneticPr fontId="11" type="noConversion"/>
  <pageMargins left="0.78740157480314965" right="0.39370078740157483" top="0.74803149606299213" bottom="0.43307086614173229" header="0.6692913385826772"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7">
    <tabColor rgb="FFD192D6"/>
  </sheetPr>
  <dimension ref="A1:H26"/>
  <sheetViews>
    <sheetView showGridLines="0" zoomScaleNormal="100" zoomScaleSheetLayoutView="100" workbookViewId="0">
      <selection activeCell="E8" sqref="E8:E9"/>
    </sheetView>
  </sheetViews>
  <sheetFormatPr baseColWidth="10" defaultRowHeight="12.5"/>
  <cols>
    <col min="1" max="1" width="1.81640625" customWidth="1"/>
    <col min="2" max="2" width="23" customWidth="1"/>
    <col min="3" max="3" width="11.1796875" customWidth="1"/>
    <col min="4" max="4" width="7.54296875" customWidth="1"/>
    <col min="5" max="5" width="20" customWidth="1"/>
    <col min="6" max="6" width="33.1796875" customWidth="1"/>
    <col min="7" max="7" width="30.81640625" customWidth="1"/>
    <col min="8" max="8" width="2" customWidth="1"/>
  </cols>
  <sheetData>
    <row r="1" spans="1:8" ht="6.75" customHeight="1">
      <c r="A1" s="22"/>
      <c r="B1" s="22"/>
      <c r="C1" s="22"/>
      <c r="D1" s="22"/>
      <c r="E1" s="22"/>
      <c r="F1" s="22"/>
      <c r="G1" s="22"/>
      <c r="H1" s="22"/>
    </row>
    <row r="2" spans="1:8" ht="21.75" customHeight="1">
      <c r="A2" s="22"/>
      <c r="B2" s="34" t="s">
        <v>33</v>
      </c>
      <c r="C2" s="541" t="str">
        <f>IF(ISBLANK(Erklärung_1!H2)," ",Erklärung_1!H2)</f>
        <v xml:space="preserve"> </v>
      </c>
      <c r="D2" s="811" t="s">
        <v>7</v>
      </c>
      <c r="E2" s="811"/>
      <c r="F2" s="811"/>
      <c r="G2" s="305" t="s">
        <v>923</v>
      </c>
      <c r="H2" s="27"/>
    </row>
    <row r="3" spans="1:8" ht="18.75" customHeight="1">
      <c r="A3" s="22"/>
      <c r="B3" s="815" t="s">
        <v>931</v>
      </c>
      <c r="C3" s="816"/>
      <c r="D3" s="816"/>
      <c r="E3" s="817"/>
      <c r="F3" s="817"/>
      <c r="G3" s="818"/>
      <c r="H3" s="28"/>
    </row>
    <row r="4" spans="1:8">
      <c r="A4" s="22"/>
      <c r="B4" s="22"/>
      <c r="C4" s="22"/>
      <c r="D4" s="22"/>
      <c r="E4" s="22"/>
      <c r="F4" s="22"/>
      <c r="G4" s="22"/>
      <c r="H4" s="22"/>
    </row>
    <row r="5" spans="1:8" ht="6.75" customHeight="1">
      <c r="A5" s="22"/>
      <c r="B5" s="22"/>
      <c r="C5" s="22"/>
      <c r="D5" s="22"/>
      <c r="E5" s="22"/>
      <c r="F5" s="22"/>
      <c r="G5" s="22"/>
      <c r="H5" s="22"/>
    </row>
    <row r="6" spans="1:8" ht="30" customHeight="1">
      <c r="A6" s="22"/>
      <c r="B6" s="819" t="s">
        <v>928</v>
      </c>
      <c r="C6" s="819"/>
      <c r="D6" s="819"/>
      <c r="E6" s="819"/>
      <c r="F6" s="819"/>
      <c r="G6" s="819"/>
      <c r="H6" s="22"/>
    </row>
    <row r="7" spans="1:8" ht="14.5" thickBot="1">
      <c r="A7" s="22"/>
      <c r="B7" s="331"/>
      <c r="C7" s="331"/>
      <c r="D7" s="331"/>
      <c r="E7" s="22"/>
      <c r="F7" s="22"/>
      <c r="G7" s="22"/>
      <c r="H7" s="22"/>
    </row>
    <row r="8" spans="1:8">
      <c r="A8" s="22"/>
      <c r="B8" s="826" t="s">
        <v>0</v>
      </c>
      <c r="C8" s="827"/>
      <c r="D8" s="828"/>
      <c r="E8" s="820" t="s">
        <v>929</v>
      </c>
      <c r="F8" s="822" t="s">
        <v>930</v>
      </c>
      <c r="G8" s="824" t="s">
        <v>935</v>
      </c>
      <c r="H8" s="22"/>
    </row>
    <row r="9" spans="1:8" ht="63.75" customHeight="1" thickBot="1">
      <c r="A9" s="22"/>
      <c r="B9" s="829"/>
      <c r="C9" s="830"/>
      <c r="D9" s="831"/>
      <c r="E9" s="821"/>
      <c r="F9" s="823"/>
      <c r="G9" s="825"/>
      <c r="H9" s="22"/>
    </row>
    <row r="10" spans="1:8" ht="12.75" customHeight="1" thickBot="1">
      <c r="A10" s="22"/>
      <c r="B10" s="812" t="s">
        <v>59</v>
      </c>
      <c r="C10" s="813"/>
      <c r="D10" s="814"/>
      <c r="E10" s="307" t="s">
        <v>933</v>
      </c>
      <c r="F10" s="307" t="s">
        <v>61</v>
      </c>
      <c r="G10" s="308" t="s">
        <v>62</v>
      </c>
      <c r="H10" s="22"/>
    </row>
    <row r="11" spans="1:8" ht="16" customHeight="1">
      <c r="A11" s="22"/>
      <c r="B11" s="832"/>
      <c r="C11" s="833"/>
      <c r="D11" s="834"/>
      <c r="E11" s="542" t="str">
        <f>IF(ISBLANK(B11)," ",F11+G11)</f>
        <v xml:space="preserve"> </v>
      </c>
      <c r="F11" s="310"/>
      <c r="G11" s="315"/>
      <c r="H11" s="22"/>
    </row>
    <row r="12" spans="1:8" ht="16" customHeight="1">
      <c r="A12" s="22"/>
      <c r="B12" s="835"/>
      <c r="C12" s="836"/>
      <c r="D12" s="837"/>
      <c r="E12" s="543" t="str">
        <f t="shared" ref="E12:E22" si="0">IF(ISBLANK(B12)," ",F12+G12)</f>
        <v xml:space="preserve"> </v>
      </c>
      <c r="F12" s="311"/>
      <c r="G12" s="316"/>
      <c r="H12" s="22"/>
    </row>
    <row r="13" spans="1:8" ht="16" customHeight="1">
      <c r="A13" s="22"/>
      <c r="B13" s="835"/>
      <c r="C13" s="836"/>
      <c r="D13" s="837"/>
      <c r="E13" s="543" t="str">
        <f t="shared" si="0"/>
        <v xml:space="preserve"> </v>
      </c>
      <c r="F13" s="311"/>
      <c r="G13" s="316"/>
      <c r="H13" s="22"/>
    </row>
    <row r="14" spans="1:8" ht="16" customHeight="1">
      <c r="A14" s="22"/>
      <c r="B14" s="835"/>
      <c r="C14" s="836"/>
      <c r="D14" s="837"/>
      <c r="E14" s="543" t="str">
        <f t="shared" si="0"/>
        <v xml:space="preserve"> </v>
      </c>
      <c r="F14" s="312"/>
      <c r="G14" s="317"/>
      <c r="H14" s="22"/>
    </row>
    <row r="15" spans="1:8" ht="16" customHeight="1">
      <c r="A15" s="22"/>
      <c r="B15" s="835"/>
      <c r="C15" s="836"/>
      <c r="D15" s="837"/>
      <c r="E15" s="543" t="str">
        <f t="shared" si="0"/>
        <v xml:space="preserve"> </v>
      </c>
      <c r="F15" s="312"/>
      <c r="G15" s="317"/>
      <c r="H15" s="22"/>
    </row>
    <row r="16" spans="1:8" ht="16" customHeight="1">
      <c r="A16" s="22"/>
      <c r="B16" s="835"/>
      <c r="C16" s="836"/>
      <c r="D16" s="837"/>
      <c r="E16" s="543" t="str">
        <f t="shared" si="0"/>
        <v xml:space="preserve"> </v>
      </c>
      <c r="F16" s="312"/>
      <c r="G16" s="317"/>
      <c r="H16" s="22"/>
    </row>
    <row r="17" spans="1:8" ht="16" customHeight="1">
      <c r="A17" s="22"/>
      <c r="B17" s="835"/>
      <c r="C17" s="836"/>
      <c r="D17" s="837"/>
      <c r="E17" s="543" t="str">
        <f t="shared" si="0"/>
        <v xml:space="preserve"> </v>
      </c>
      <c r="F17" s="312"/>
      <c r="G17" s="317"/>
      <c r="H17" s="22"/>
    </row>
    <row r="18" spans="1:8" ht="16" customHeight="1">
      <c r="A18" s="22"/>
      <c r="B18" s="835"/>
      <c r="C18" s="836"/>
      <c r="D18" s="837"/>
      <c r="E18" s="543" t="str">
        <f t="shared" si="0"/>
        <v xml:space="preserve"> </v>
      </c>
      <c r="F18" s="312"/>
      <c r="G18" s="317"/>
      <c r="H18" s="22"/>
    </row>
    <row r="19" spans="1:8" ht="16" customHeight="1">
      <c r="A19" s="22"/>
      <c r="B19" s="835"/>
      <c r="C19" s="836"/>
      <c r="D19" s="837"/>
      <c r="E19" s="543" t="str">
        <f t="shared" si="0"/>
        <v xml:space="preserve"> </v>
      </c>
      <c r="F19" s="312"/>
      <c r="G19" s="317"/>
      <c r="H19" s="22"/>
    </row>
    <row r="20" spans="1:8" ht="16" customHeight="1">
      <c r="A20" s="22"/>
      <c r="B20" s="835"/>
      <c r="C20" s="836"/>
      <c r="D20" s="837"/>
      <c r="E20" s="543" t="str">
        <f t="shared" si="0"/>
        <v xml:space="preserve"> </v>
      </c>
      <c r="F20" s="312"/>
      <c r="G20" s="317"/>
      <c r="H20" s="22"/>
    </row>
    <row r="21" spans="1:8" ht="16" customHeight="1">
      <c r="A21" s="22"/>
      <c r="B21" s="835"/>
      <c r="C21" s="836"/>
      <c r="D21" s="837"/>
      <c r="E21" s="543" t="str">
        <f t="shared" si="0"/>
        <v xml:space="preserve"> </v>
      </c>
      <c r="F21" s="312"/>
      <c r="G21" s="317"/>
      <c r="H21" s="22"/>
    </row>
    <row r="22" spans="1:8" ht="16" customHeight="1" thickBot="1">
      <c r="A22" s="22"/>
      <c r="B22" s="838"/>
      <c r="C22" s="839"/>
      <c r="D22" s="840"/>
      <c r="E22" s="544" t="str">
        <f t="shared" si="0"/>
        <v xml:space="preserve"> </v>
      </c>
      <c r="F22" s="313"/>
      <c r="G22" s="318"/>
      <c r="H22" s="22"/>
    </row>
    <row r="23" spans="1:8" ht="14.5" thickBot="1">
      <c r="A23" s="22"/>
      <c r="B23" s="841" t="s">
        <v>3</v>
      </c>
      <c r="C23" s="842"/>
      <c r="D23" s="843"/>
      <c r="E23" s="309" t="str">
        <f>IF(ISBLANK(B11)," ",SUM(E11:E22))</f>
        <v xml:space="preserve"> </v>
      </c>
      <c r="F23" s="314" t="str">
        <f>IF(ISBLANK(B11)," ",SUM(F11:F22))</f>
        <v xml:space="preserve"> </v>
      </c>
      <c r="G23" s="319" t="str">
        <f>IF(ISBLANK(B11)," ",SUM(G11:G22))</f>
        <v xml:space="preserve"> </v>
      </c>
      <c r="H23" s="22"/>
    </row>
    <row r="24" spans="1:8" ht="21.75" customHeight="1">
      <c r="A24" s="22"/>
      <c r="B24" s="489"/>
      <c r="C24" s="489"/>
      <c r="D24" s="489"/>
      <c r="E24" s="22"/>
      <c r="F24" s="22"/>
      <c r="G24" s="22"/>
      <c r="H24" s="22"/>
    </row>
    <row r="25" spans="1:8" ht="14.5">
      <c r="B25" s="810" t="s">
        <v>932</v>
      </c>
      <c r="C25" s="810"/>
      <c r="D25" s="810"/>
      <c r="E25" s="810"/>
      <c r="F25" s="810"/>
      <c r="G25" s="810"/>
    </row>
    <row r="26" spans="1:8">
      <c r="F26" s="8"/>
    </row>
  </sheetData>
  <sheetProtection password="D68A" sheet="1" objects="1" scenarios="1"/>
  <mergeCells count="22">
    <mergeCell ref="B23:D23"/>
    <mergeCell ref="B17:D17"/>
    <mergeCell ref="B18:D18"/>
    <mergeCell ref="B19:D19"/>
    <mergeCell ref="B20:D20"/>
    <mergeCell ref="B21:D21"/>
    <mergeCell ref="B25:G25"/>
    <mergeCell ref="D2:F2"/>
    <mergeCell ref="B10:D10"/>
    <mergeCell ref="B3:G3"/>
    <mergeCell ref="B6:G6"/>
    <mergeCell ref="E8:E9"/>
    <mergeCell ref="F8:F9"/>
    <mergeCell ref="G8:G9"/>
    <mergeCell ref="B8:D9"/>
    <mergeCell ref="B11:D11"/>
    <mergeCell ref="B12:D12"/>
    <mergeCell ref="B13:D13"/>
    <mergeCell ref="B14:D14"/>
    <mergeCell ref="B15:D15"/>
    <mergeCell ref="B16:D16"/>
    <mergeCell ref="B22:D22"/>
  </mergeCells>
  <phoneticPr fontId="3" type="noConversion"/>
  <pageMargins left="0.98425196850393704" right="0.59055118110236227" top="0.98425196850393704" bottom="0.59055118110236227" header="0.39370078740157483"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A1:Z34"/>
  <sheetViews>
    <sheetView showGridLines="0" zoomScale="90" zoomScaleNormal="90" zoomScaleSheetLayoutView="90" workbookViewId="0">
      <selection activeCell="B8" sqref="B8:E8"/>
    </sheetView>
  </sheetViews>
  <sheetFormatPr baseColWidth="10" defaultColWidth="11.453125" defaultRowHeight="12.5"/>
  <cols>
    <col min="1" max="1" width="0.81640625" style="409" customWidth="1"/>
    <col min="2" max="2" width="2.7265625" style="409" customWidth="1"/>
    <col min="3" max="3" width="20.81640625" style="409" customWidth="1"/>
    <col min="4" max="4" width="3.81640625" style="409" customWidth="1"/>
    <col min="5" max="5" width="6" style="409" customWidth="1"/>
    <col min="6" max="6" width="22.26953125" style="409" customWidth="1"/>
    <col min="7" max="7" width="9.1796875" style="409" customWidth="1"/>
    <col min="8" max="8" width="6.81640625" style="409" customWidth="1"/>
    <col min="9" max="9" width="8.453125" style="409" customWidth="1"/>
    <col min="10" max="10" width="6" style="409" customWidth="1"/>
    <col min="11" max="11" width="4.81640625" style="409" customWidth="1"/>
    <col min="12" max="12" width="7" style="409" customWidth="1"/>
    <col min="13" max="13" width="7.26953125" style="409" customWidth="1"/>
    <col min="14" max="14" width="3.54296875" style="409" customWidth="1"/>
    <col min="15" max="15" width="3.453125" style="409" customWidth="1"/>
    <col min="16" max="16" width="6.7265625" style="409" customWidth="1"/>
    <col min="17" max="17" width="6.54296875" style="409" customWidth="1"/>
    <col min="18" max="18" width="3.1796875" style="409" customWidth="1"/>
    <col min="19" max="19" width="3.54296875" style="409" customWidth="1"/>
    <col min="20" max="20" width="8.81640625" style="409" customWidth="1"/>
    <col min="21" max="21" width="9.7265625" style="409" customWidth="1"/>
    <col min="22" max="22" width="7.453125" style="409" customWidth="1"/>
    <col min="23" max="23" width="8" style="409" customWidth="1"/>
    <col min="24" max="24" width="14.1796875" style="409" customWidth="1"/>
    <col min="25" max="25" width="7.54296875" style="409" customWidth="1"/>
    <col min="26" max="16384" width="11.453125" style="409"/>
  </cols>
  <sheetData>
    <row r="1" spans="1:26" ht="24" customHeight="1">
      <c r="A1" s="407"/>
      <c r="B1" s="844" t="s">
        <v>32</v>
      </c>
      <c r="C1" s="845"/>
      <c r="D1" s="848" t="str">
        <f>IF(ISBLANK(Erklärung_1!H2)," ",Erklärung_1!H2)</f>
        <v xml:space="preserve"> </v>
      </c>
      <c r="E1" s="848"/>
      <c r="F1" s="849" t="s">
        <v>1111</v>
      </c>
      <c r="G1" s="849"/>
      <c r="H1" s="849"/>
      <c r="I1" s="849"/>
      <c r="J1" s="849"/>
      <c r="K1" s="849"/>
      <c r="L1" s="849"/>
      <c r="M1" s="849"/>
      <c r="N1" s="849"/>
      <c r="O1" s="849"/>
      <c r="P1" s="849"/>
      <c r="Q1" s="849"/>
      <c r="R1" s="849"/>
      <c r="S1" s="849"/>
      <c r="T1" s="849"/>
      <c r="U1" s="849"/>
      <c r="V1" s="849"/>
      <c r="W1" s="850"/>
      <c r="X1" s="851" t="s">
        <v>921</v>
      </c>
      <c r="Y1" s="852"/>
    </row>
    <row r="2" spans="1:26" ht="20.25" customHeight="1">
      <c r="A2" s="407"/>
      <c r="B2" s="846"/>
      <c r="C2" s="847"/>
      <c r="D2" s="411"/>
      <c r="E2" s="412"/>
      <c r="F2" s="413"/>
      <c r="G2" s="853" t="s">
        <v>8</v>
      </c>
      <c r="H2" s="853"/>
      <c r="I2" s="853"/>
      <c r="J2" s="854" t="str">
        <f>IF(ISBLANK(Erklärung_1!E4)," ",Erklärung_1!E4)</f>
        <v xml:space="preserve"> </v>
      </c>
      <c r="K2" s="854"/>
      <c r="L2" s="854"/>
      <c r="M2" s="854"/>
      <c r="N2" s="854"/>
      <c r="O2" s="854"/>
      <c r="P2" s="854"/>
      <c r="Q2" s="854"/>
      <c r="R2" s="854"/>
      <c r="S2" s="854"/>
      <c r="T2" s="854"/>
      <c r="U2" s="923" t="s">
        <v>1117</v>
      </c>
      <c r="V2" s="923"/>
      <c r="W2" s="923"/>
      <c r="X2" s="892" t="s">
        <v>938</v>
      </c>
      <c r="Y2" s="893"/>
      <c r="Z2" s="415"/>
    </row>
    <row r="3" spans="1:26" ht="10.5" customHeight="1">
      <c r="A3" s="407"/>
      <c r="B3" s="407"/>
      <c r="C3" s="407"/>
      <c r="D3" s="407"/>
      <c r="E3" s="407"/>
      <c r="F3" s="407"/>
      <c r="G3" s="407"/>
      <c r="H3" s="407"/>
      <c r="I3" s="855"/>
      <c r="J3" s="855"/>
      <c r="K3" s="855"/>
      <c r="L3" s="407"/>
      <c r="M3" s="407"/>
      <c r="N3" s="407"/>
      <c r="O3" s="407"/>
      <c r="P3" s="407"/>
      <c r="Q3" s="407"/>
      <c r="R3" s="407"/>
      <c r="S3" s="407"/>
      <c r="T3" s="407"/>
      <c r="U3" s="407"/>
      <c r="V3" s="407"/>
      <c r="W3" s="407"/>
      <c r="X3" s="407"/>
      <c r="Y3" s="407"/>
    </row>
    <row r="4" spans="1:26" ht="24.75" customHeight="1" thickBot="1">
      <c r="A4" s="407"/>
      <c r="B4" s="416" t="s">
        <v>939</v>
      </c>
      <c r="C4" s="416"/>
      <c r="D4" s="417"/>
      <c r="E4" s="417"/>
      <c r="F4" s="417"/>
      <c r="G4" s="417"/>
      <c r="H4" s="417"/>
      <c r="I4" s="417"/>
      <c r="J4" s="417"/>
      <c r="K4" s="417"/>
      <c r="L4" s="417"/>
      <c r="M4" s="417"/>
      <c r="N4" s="417"/>
      <c r="O4" s="417"/>
      <c r="P4" s="417"/>
      <c r="Q4" s="417"/>
      <c r="R4" s="417"/>
      <c r="S4" s="417"/>
      <c r="T4" s="417"/>
      <c r="U4" s="417"/>
      <c r="V4" s="407"/>
      <c r="W4" s="407"/>
      <c r="X4" s="407"/>
      <c r="Y4" s="407"/>
    </row>
    <row r="5" spans="1:26" ht="36.75" customHeight="1">
      <c r="A5" s="407"/>
      <c r="B5" s="894" t="s">
        <v>4</v>
      </c>
      <c r="C5" s="895"/>
      <c r="D5" s="895"/>
      <c r="E5" s="895"/>
      <c r="F5" s="895"/>
      <c r="G5" s="895"/>
      <c r="H5" s="895"/>
      <c r="I5" s="896"/>
      <c r="J5" s="876" t="s">
        <v>940</v>
      </c>
      <c r="K5" s="877"/>
      <c r="L5" s="880" t="s">
        <v>941</v>
      </c>
      <c r="M5" s="881"/>
      <c r="N5" s="884" t="s">
        <v>1079</v>
      </c>
      <c r="O5" s="885"/>
      <c r="P5" s="886"/>
      <c r="Q5" s="890" t="s">
        <v>1078</v>
      </c>
      <c r="R5" s="890"/>
      <c r="S5" s="890"/>
      <c r="T5" s="890" t="s">
        <v>1077</v>
      </c>
      <c r="U5" s="890"/>
      <c r="V5" s="856" t="s">
        <v>1116</v>
      </c>
      <c r="W5" s="857"/>
      <c r="X5" s="860" t="s">
        <v>949</v>
      </c>
      <c r="Y5" s="861"/>
    </row>
    <row r="6" spans="1:26" ht="33" customHeight="1">
      <c r="A6" s="407"/>
      <c r="B6" s="897" t="s">
        <v>937</v>
      </c>
      <c r="C6" s="898"/>
      <c r="D6" s="898"/>
      <c r="E6" s="898"/>
      <c r="F6" s="864" t="s">
        <v>936</v>
      </c>
      <c r="G6" s="866" t="s">
        <v>957</v>
      </c>
      <c r="H6" s="868" t="s">
        <v>947</v>
      </c>
      <c r="I6" s="869"/>
      <c r="J6" s="878"/>
      <c r="K6" s="879"/>
      <c r="L6" s="882"/>
      <c r="M6" s="883"/>
      <c r="N6" s="887"/>
      <c r="O6" s="888"/>
      <c r="P6" s="889"/>
      <c r="Q6" s="891"/>
      <c r="R6" s="891"/>
      <c r="S6" s="891"/>
      <c r="T6" s="891"/>
      <c r="U6" s="891"/>
      <c r="V6" s="858"/>
      <c r="W6" s="859"/>
      <c r="X6" s="862"/>
      <c r="Y6" s="863"/>
    </row>
    <row r="7" spans="1:26" ht="20.25" customHeight="1" thickBot="1">
      <c r="A7" s="407"/>
      <c r="B7" s="899"/>
      <c r="C7" s="900"/>
      <c r="D7" s="900"/>
      <c r="E7" s="900"/>
      <c r="F7" s="865"/>
      <c r="G7" s="867"/>
      <c r="H7" s="870"/>
      <c r="I7" s="871"/>
      <c r="J7" s="872" t="s">
        <v>16</v>
      </c>
      <c r="K7" s="873"/>
      <c r="L7" s="418" t="s">
        <v>943</v>
      </c>
      <c r="M7" s="418" t="s">
        <v>944</v>
      </c>
      <c r="N7" s="874" t="s">
        <v>943</v>
      </c>
      <c r="O7" s="875"/>
      <c r="P7" s="418" t="s">
        <v>944</v>
      </c>
      <c r="Q7" s="418" t="s">
        <v>943</v>
      </c>
      <c r="R7" s="874" t="s">
        <v>944</v>
      </c>
      <c r="S7" s="875"/>
      <c r="T7" s="418" t="s">
        <v>943</v>
      </c>
      <c r="U7" s="418" t="s">
        <v>944</v>
      </c>
      <c r="V7" s="418" t="s">
        <v>943</v>
      </c>
      <c r="W7" s="418" t="s">
        <v>944</v>
      </c>
      <c r="X7" s="419" t="s">
        <v>948</v>
      </c>
      <c r="Y7" s="519" t="s">
        <v>1098</v>
      </c>
    </row>
    <row r="8" spans="1:26" ht="19" customHeight="1" thickTop="1">
      <c r="A8" s="407"/>
      <c r="B8" s="931"/>
      <c r="C8" s="932"/>
      <c r="D8" s="932"/>
      <c r="E8" s="932"/>
      <c r="F8" s="667"/>
      <c r="G8" s="677"/>
      <c r="H8" s="909"/>
      <c r="I8" s="910"/>
      <c r="J8" s="911"/>
      <c r="K8" s="912"/>
      <c r="L8" s="421"/>
      <c r="M8" s="421"/>
      <c r="N8" s="913"/>
      <c r="O8" s="914"/>
      <c r="P8" s="676"/>
      <c r="Q8" s="422"/>
      <c r="R8" s="915"/>
      <c r="S8" s="916"/>
      <c r="T8" s="422"/>
      <c r="U8" s="422"/>
      <c r="V8" s="422"/>
      <c r="W8" s="422"/>
      <c r="X8" s="423"/>
      <c r="Y8" s="520"/>
    </row>
    <row r="9" spans="1:26" ht="19" customHeight="1">
      <c r="A9" s="407"/>
      <c r="B9" s="917"/>
      <c r="C9" s="918"/>
      <c r="D9" s="918"/>
      <c r="E9" s="918"/>
      <c r="F9" s="424"/>
      <c r="G9" s="674"/>
      <c r="H9" s="901"/>
      <c r="I9" s="902"/>
      <c r="J9" s="903"/>
      <c r="K9" s="904"/>
      <c r="L9" s="425"/>
      <c r="M9" s="425"/>
      <c r="N9" s="905"/>
      <c r="O9" s="906"/>
      <c r="P9" s="673"/>
      <c r="Q9" s="426"/>
      <c r="R9" s="907"/>
      <c r="S9" s="908"/>
      <c r="T9" s="426"/>
      <c r="U9" s="426"/>
      <c r="V9" s="426"/>
      <c r="W9" s="426"/>
      <c r="X9" s="427"/>
      <c r="Y9" s="521"/>
    </row>
    <row r="10" spans="1:26" ht="19" customHeight="1">
      <c r="A10" s="407"/>
      <c r="B10" s="917"/>
      <c r="C10" s="918"/>
      <c r="D10" s="918"/>
      <c r="E10" s="918"/>
      <c r="F10" s="424"/>
      <c r="G10" s="674"/>
      <c r="H10" s="901"/>
      <c r="I10" s="902"/>
      <c r="J10" s="903"/>
      <c r="K10" s="904"/>
      <c r="L10" s="425"/>
      <c r="M10" s="425"/>
      <c r="N10" s="905"/>
      <c r="O10" s="906"/>
      <c r="P10" s="673"/>
      <c r="Q10" s="426"/>
      <c r="R10" s="907"/>
      <c r="S10" s="908"/>
      <c r="T10" s="426"/>
      <c r="U10" s="426"/>
      <c r="V10" s="426"/>
      <c r="W10" s="426"/>
      <c r="X10" s="427"/>
      <c r="Y10" s="521"/>
    </row>
    <row r="11" spans="1:26" ht="19" customHeight="1">
      <c r="A11" s="407"/>
      <c r="B11" s="917"/>
      <c r="C11" s="918"/>
      <c r="D11" s="918"/>
      <c r="E11" s="918"/>
      <c r="F11" s="424"/>
      <c r="G11" s="674"/>
      <c r="H11" s="901"/>
      <c r="I11" s="902"/>
      <c r="J11" s="903"/>
      <c r="K11" s="904"/>
      <c r="L11" s="425"/>
      <c r="M11" s="425"/>
      <c r="N11" s="905"/>
      <c r="O11" s="906"/>
      <c r="P11" s="673"/>
      <c r="Q11" s="426"/>
      <c r="R11" s="907"/>
      <c r="S11" s="908"/>
      <c r="T11" s="426"/>
      <c r="U11" s="426"/>
      <c r="V11" s="426"/>
      <c r="W11" s="426"/>
      <c r="X11" s="675"/>
      <c r="Y11" s="521"/>
    </row>
    <row r="12" spans="1:26" ht="19" customHeight="1">
      <c r="A12" s="407"/>
      <c r="B12" s="917"/>
      <c r="C12" s="918"/>
      <c r="D12" s="918"/>
      <c r="E12" s="918"/>
      <c r="F12" s="424"/>
      <c r="G12" s="674"/>
      <c r="H12" s="901"/>
      <c r="I12" s="902"/>
      <c r="J12" s="903"/>
      <c r="K12" s="904"/>
      <c r="L12" s="425"/>
      <c r="M12" s="425"/>
      <c r="N12" s="905"/>
      <c r="O12" s="906"/>
      <c r="P12" s="673"/>
      <c r="Q12" s="426"/>
      <c r="R12" s="907"/>
      <c r="S12" s="908"/>
      <c r="T12" s="426"/>
      <c r="U12" s="426"/>
      <c r="V12" s="426"/>
      <c r="W12" s="426"/>
      <c r="X12" s="675"/>
      <c r="Y12" s="521"/>
    </row>
    <row r="13" spans="1:26" ht="19" customHeight="1">
      <c r="A13" s="407"/>
      <c r="B13" s="917"/>
      <c r="C13" s="918"/>
      <c r="D13" s="918"/>
      <c r="E13" s="918"/>
      <c r="F13" s="424"/>
      <c r="G13" s="674"/>
      <c r="H13" s="901"/>
      <c r="I13" s="902"/>
      <c r="J13" s="903"/>
      <c r="K13" s="904"/>
      <c r="L13" s="425"/>
      <c r="M13" s="425"/>
      <c r="N13" s="905"/>
      <c r="O13" s="906"/>
      <c r="P13" s="673"/>
      <c r="Q13" s="426"/>
      <c r="R13" s="907"/>
      <c r="S13" s="908"/>
      <c r="T13" s="426"/>
      <c r="U13" s="426"/>
      <c r="V13" s="426"/>
      <c r="W13" s="426"/>
      <c r="X13" s="675"/>
      <c r="Y13" s="521"/>
    </row>
    <row r="14" spans="1:26" ht="19" customHeight="1">
      <c r="A14" s="407"/>
      <c r="B14" s="917"/>
      <c r="C14" s="918"/>
      <c r="D14" s="918"/>
      <c r="E14" s="918"/>
      <c r="F14" s="424"/>
      <c r="G14" s="674"/>
      <c r="H14" s="901"/>
      <c r="I14" s="902"/>
      <c r="J14" s="903"/>
      <c r="K14" s="904"/>
      <c r="L14" s="425"/>
      <c r="M14" s="425"/>
      <c r="N14" s="905"/>
      <c r="O14" s="906"/>
      <c r="P14" s="673"/>
      <c r="Q14" s="426"/>
      <c r="R14" s="907"/>
      <c r="S14" s="908"/>
      <c r="T14" s="426"/>
      <c r="U14" s="426"/>
      <c r="V14" s="426"/>
      <c r="W14" s="426"/>
      <c r="X14" s="427"/>
      <c r="Y14" s="521"/>
    </row>
    <row r="15" spans="1:26" ht="19" customHeight="1">
      <c r="A15" s="407"/>
      <c r="B15" s="917"/>
      <c r="C15" s="918"/>
      <c r="D15" s="918"/>
      <c r="E15" s="918"/>
      <c r="F15" s="424"/>
      <c r="G15" s="674"/>
      <c r="H15" s="901"/>
      <c r="I15" s="902"/>
      <c r="J15" s="903"/>
      <c r="K15" s="904"/>
      <c r="L15" s="425"/>
      <c r="M15" s="425"/>
      <c r="N15" s="905"/>
      <c r="O15" s="906"/>
      <c r="P15" s="673"/>
      <c r="Q15" s="426"/>
      <c r="R15" s="907"/>
      <c r="S15" s="908"/>
      <c r="T15" s="426"/>
      <c r="U15" s="426"/>
      <c r="V15" s="426"/>
      <c r="W15" s="426"/>
      <c r="X15" s="427"/>
      <c r="Y15" s="521"/>
    </row>
    <row r="16" spans="1:26" ht="19" customHeight="1">
      <c r="A16" s="407"/>
      <c r="B16" s="917"/>
      <c r="C16" s="918"/>
      <c r="D16" s="918"/>
      <c r="E16" s="918"/>
      <c r="F16" s="424"/>
      <c r="G16" s="674"/>
      <c r="H16" s="901"/>
      <c r="I16" s="902"/>
      <c r="J16" s="903"/>
      <c r="K16" s="904"/>
      <c r="L16" s="425"/>
      <c r="M16" s="425"/>
      <c r="N16" s="905"/>
      <c r="O16" s="906"/>
      <c r="P16" s="673"/>
      <c r="Q16" s="426"/>
      <c r="R16" s="907"/>
      <c r="S16" s="908"/>
      <c r="T16" s="426"/>
      <c r="U16" s="426"/>
      <c r="V16" s="426"/>
      <c r="W16" s="426"/>
      <c r="X16" s="675"/>
      <c r="Y16" s="521"/>
    </row>
    <row r="17" spans="1:25" ht="19" customHeight="1">
      <c r="A17" s="407"/>
      <c r="B17" s="919"/>
      <c r="C17" s="920"/>
      <c r="D17" s="920"/>
      <c r="E17" s="920"/>
      <c r="F17" s="424"/>
      <c r="G17" s="674"/>
      <c r="H17" s="901"/>
      <c r="I17" s="902"/>
      <c r="J17" s="903"/>
      <c r="K17" s="904"/>
      <c r="L17" s="425"/>
      <c r="M17" s="425"/>
      <c r="N17" s="905"/>
      <c r="O17" s="906"/>
      <c r="P17" s="673"/>
      <c r="Q17" s="426"/>
      <c r="R17" s="907"/>
      <c r="S17" s="908"/>
      <c r="T17" s="426"/>
      <c r="U17" s="426"/>
      <c r="V17" s="426"/>
      <c r="W17" s="426"/>
      <c r="X17" s="675"/>
      <c r="Y17" s="521"/>
    </row>
    <row r="18" spans="1:25" ht="19" customHeight="1">
      <c r="A18" s="407"/>
      <c r="B18" s="919"/>
      <c r="C18" s="920"/>
      <c r="D18" s="920"/>
      <c r="E18" s="920"/>
      <c r="F18" s="424"/>
      <c r="G18" s="674"/>
      <c r="H18" s="901"/>
      <c r="I18" s="902"/>
      <c r="J18" s="903"/>
      <c r="K18" s="904"/>
      <c r="L18" s="425"/>
      <c r="M18" s="425"/>
      <c r="N18" s="905"/>
      <c r="O18" s="906"/>
      <c r="P18" s="673"/>
      <c r="Q18" s="426"/>
      <c r="R18" s="907"/>
      <c r="S18" s="908"/>
      <c r="T18" s="426"/>
      <c r="U18" s="426"/>
      <c r="V18" s="426"/>
      <c r="W18" s="426"/>
      <c r="X18" s="675"/>
      <c r="Y18" s="521"/>
    </row>
    <row r="19" spans="1:25" ht="19" customHeight="1">
      <c r="A19" s="407"/>
      <c r="B19" s="917"/>
      <c r="C19" s="918"/>
      <c r="D19" s="918"/>
      <c r="E19" s="918"/>
      <c r="F19" s="424"/>
      <c r="G19" s="674"/>
      <c r="H19" s="901"/>
      <c r="I19" s="902"/>
      <c r="J19" s="903"/>
      <c r="K19" s="904"/>
      <c r="L19" s="425"/>
      <c r="M19" s="425"/>
      <c r="N19" s="905"/>
      <c r="O19" s="906"/>
      <c r="P19" s="673"/>
      <c r="Q19" s="426"/>
      <c r="R19" s="907"/>
      <c r="S19" s="908"/>
      <c r="T19" s="426"/>
      <c r="U19" s="426"/>
      <c r="V19" s="426"/>
      <c r="W19" s="426"/>
      <c r="X19" s="675"/>
      <c r="Y19" s="521"/>
    </row>
    <row r="20" spans="1:25" ht="19" customHeight="1" thickBot="1">
      <c r="A20" s="407"/>
      <c r="B20" s="921"/>
      <c r="C20" s="922"/>
      <c r="D20" s="922"/>
      <c r="E20" s="922"/>
      <c r="F20" s="515"/>
      <c r="G20" s="671"/>
      <c r="H20" s="935"/>
      <c r="I20" s="936"/>
      <c r="J20" s="937"/>
      <c r="K20" s="938"/>
      <c r="L20" s="522"/>
      <c r="M20" s="522"/>
      <c r="N20" s="939"/>
      <c r="O20" s="940"/>
      <c r="P20" s="670"/>
      <c r="Q20" s="524"/>
      <c r="R20" s="941"/>
      <c r="S20" s="942"/>
      <c r="T20" s="524"/>
      <c r="U20" s="524"/>
      <c r="V20" s="524"/>
      <c r="W20" s="524"/>
      <c r="X20" s="672"/>
      <c r="Y20" s="526"/>
    </row>
    <row r="21" spans="1:25" ht="16.5" customHeight="1">
      <c r="A21" s="407"/>
      <c r="B21" s="934" t="s">
        <v>1096</v>
      </c>
      <c r="C21" s="934"/>
      <c r="D21" s="934"/>
      <c r="E21" s="934"/>
      <c r="F21" s="934"/>
      <c r="G21" s="934"/>
      <c r="H21" s="934"/>
      <c r="I21" s="934"/>
      <c r="J21" s="934"/>
      <c r="K21" s="934"/>
      <c r="L21" s="934"/>
      <c r="M21" s="934"/>
      <c r="N21" s="934"/>
      <c r="O21" s="934"/>
      <c r="P21" s="934"/>
      <c r="Q21" s="934"/>
      <c r="R21" s="934"/>
      <c r="S21" s="934"/>
      <c r="T21" s="934"/>
      <c r="U21" s="407"/>
      <c r="V21" s="407"/>
      <c r="W21" s="407"/>
      <c r="X21" s="407"/>
      <c r="Y21" s="407"/>
    </row>
    <row r="22" spans="1:25" ht="12" customHeight="1">
      <c r="A22" s="407"/>
      <c r="B22" s="407"/>
      <c r="C22" s="669"/>
      <c r="D22" s="669"/>
      <c r="E22" s="669"/>
      <c r="F22" s="669"/>
      <c r="G22" s="669"/>
      <c r="H22" s="669"/>
      <c r="I22" s="669"/>
      <c r="J22" s="669"/>
      <c r="K22" s="669"/>
      <c r="L22" s="669"/>
      <c r="M22" s="669"/>
      <c r="N22" s="669"/>
      <c r="O22" s="669"/>
      <c r="P22" s="669"/>
      <c r="Q22" s="669"/>
      <c r="R22" s="669"/>
      <c r="S22" s="669"/>
      <c r="T22" s="669"/>
      <c r="U22" s="407"/>
      <c r="V22" s="407"/>
      <c r="W22" s="407"/>
      <c r="X22" s="407"/>
      <c r="Y22" s="407"/>
    </row>
    <row r="23" spans="1:25" ht="19.5" customHeight="1">
      <c r="A23" s="407"/>
      <c r="B23" s="928" t="s">
        <v>37</v>
      </c>
      <c r="C23" s="928"/>
      <c r="D23" s="432"/>
      <c r="E23" s="428"/>
      <c r="F23" s="428"/>
      <c r="G23" s="428"/>
      <c r="H23" s="428"/>
      <c r="I23" s="428"/>
      <c r="J23" s="428"/>
      <c r="K23" s="429"/>
      <c r="L23" s="668"/>
      <c r="M23" s="668"/>
      <c r="N23" s="668"/>
      <c r="O23" s="668"/>
      <c r="P23" s="668"/>
      <c r="Q23" s="407"/>
      <c r="R23" s="407"/>
      <c r="S23" s="407"/>
      <c r="T23" s="407"/>
      <c r="U23" s="407"/>
      <c r="V23" s="407"/>
      <c r="W23" s="407"/>
      <c r="X23" s="407"/>
      <c r="Y23" s="407"/>
    </row>
    <row r="24" spans="1:25" ht="20.149999999999999" customHeight="1">
      <c r="A24" s="407"/>
      <c r="B24" s="926"/>
      <c r="C24" s="926"/>
      <c r="D24" s="926"/>
      <c r="E24" s="926"/>
      <c r="F24" s="926"/>
      <c r="G24" s="926"/>
      <c r="H24" s="926"/>
      <c r="I24" s="926"/>
      <c r="J24" s="926"/>
      <c r="K24" s="926"/>
      <c r="L24" s="926"/>
      <c r="M24" s="926"/>
      <c r="N24" s="926"/>
      <c r="O24" s="926"/>
      <c r="P24" s="926"/>
      <c r="Q24" s="926"/>
      <c r="R24" s="926"/>
      <c r="S24" s="926"/>
      <c r="T24" s="926"/>
      <c r="U24" s="926"/>
      <c r="V24" s="926"/>
      <c r="W24" s="926"/>
      <c r="X24" s="926"/>
      <c r="Y24" s="926"/>
    </row>
    <row r="25" spans="1:25" ht="20.149999999999999" customHeight="1">
      <c r="A25" s="407"/>
      <c r="B25" s="927"/>
      <c r="C25" s="927"/>
      <c r="D25" s="927"/>
      <c r="E25" s="927"/>
      <c r="F25" s="927"/>
      <c r="G25" s="927"/>
      <c r="H25" s="927"/>
      <c r="I25" s="927"/>
      <c r="J25" s="927"/>
      <c r="K25" s="927"/>
      <c r="L25" s="927"/>
      <c r="M25" s="927"/>
      <c r="N25" s="927"/>
      <c r="O25" s="927"/>
      <c r="P25" s="927"/>
      <c r="Q25" s="927"/>
      <c r="R25" s="927"/>
      <c r="S25" s="927"/>
      <c r="T25" s="927"/>
      <c r="U25" s="927"/>
      <c r="V25" s="927"/>
      <c r="W25" s="927"/>
      <c r="X25" s="927"/>
      <c r="Y25" s="927"/>
    </row>
    <row r="26" spans="1:25" ht="20.149999999999999" customHeight="1">
      <c r="A26" s="407"/>
      <c r="B26" s="927"/>
      <c r="C26" s="927"/>
      <c r="D26" s="927"/>
      <c r="E26" s="927"/>
      <c r="F26" s="927"/>
      <c r="G26" s="927"/>
      <c r="H26" s="927"/>
      <c r="I26" s="927"/>
      <c r="J26" s="927"/>
      <c r="K26" s="927"/>
      <c r="L26" s="927"/>
      <c r="M26" s="927"/>
      <c r="N26" s="927"/>
      <c r="O26" s="927"/>
      <c r="P26" s="927"/>
      <c r="Q26" s="927"/>
      <c r="R26" s="927"/>
      <c r="S26" s="927"/>
      <c r="T26" s="927"/>
      <c r="U26" s="927"/>
      <c r="V26" s="927"/>
      <c r="W26" s="927"/>
      <c r="X26" s="927"/>
      <c r="Y26" s="927"/>
    </row>
    <row r="27" spans="1:25" ht="18.75" customHeight="1">
      <c r="A27" s="407"/>
      <c r="B27" s="407"/>
      <c r="C27" s="933"/>
      <c r="D27" s="933"/>
      <c r="E27" s="933"/>
      <c r="F27" s="933"/>
      <c r="G27" s="933"/>
      <c r="H27" s="933"/>
      <c r="I27" s="933"/>
      <c r="J27" s="933"/>
      <c r="K27" s="933"/>
      <c r="L27" s="933"/>
      <c r="M27" s="933"/>
      <c r="N27" s="933"/>
      <c r="O27" s="933"/>
      <c r="P27" s="933"/>
      <c r="Q27" s="518"/>
      <c r="R27" s="518"/>
      <c r="S27" s="518"/>
      <c r="T27" s="518"/>
      <c r="U27" s="518"/>
      <c r="V27" s="518"/>
      <c r="W27" s="518"/>
      <c r="X27" s="518"/>
      <c r="Y27" s="433"/>
    </row>
    <row r="28" spans="1:25" ht="12.75" customHeight="1">
      <c r="A28" s="407"/>
      <c r="B28" s="929" t="s">
        <v>1097</v>
      </c>
      <c r="C28" s="929"/>
      <c r="D28" s="517"/>
      <c r="E28" s="517"/>
      <c r="F28" s="517"/>
      <c r="G28" s="517"/>
      <c r="H28" s="517"/>
      <c r="I28" s="517"/>
      <c r="J28" s="517"/>
      <c r="K28" s="517"/>
      <c r="L28" s="517"/>
      <c r="M28" s="517"/>
      <c r="N28" s="517"/>
      <c r="O28" s="517"/>
      <c r="P28" s="517"/>
      <c r="Q28" s="517"/>
      <c r="R28" s="517"/>
      <c r="S28" s="517"/>
      <c r="T28" s="517"/>
      <c r="U28" s="517"/>
      <c r="V28" s="517"/>
      <c r="W28" s="517"/>
      <c r="X28" s="517"/>
      <c r="Y28" s="407"/>
    </row>
    <row r="29" spans="1:25" ht="27" customHeight="1">
      <c r="A29" s="407"/>
      <c r="B29" s="514">
        <v>1</v>
      </c>
      <c r="C29" s="930" t="s">
        <v>1074</v>
      </c>
      <c r="D29" s="930"/>
      <c r="E29" s="930"/>
      <c r="F29" s="930"/>
      <c r="G29" s="930"/>
      <c r="H29" s="930"/>
      <c r="I29" s="930"/>
      <c r="J29" s="930"/>
      <c r="K29" s="930"/>
      <c r="L29" s="930"/>
      <c r="M29" s="930"/>
      <c r="N29" s="930"/>
      <c r="O29" s="930"/>
      <c r="P29" s="930"/>
      <c r="Q29" s="930"/>
      <c r="R29" s="930"/>
      <c r="S29" s="930"/>
      <c r="T29" s="930"/>
      <c r="U29" s="930"/>
      <c r="V29" s="930"/>
      <c r="W29" s="930"/>
      <c r="X29" s="930"/>
      <c r="Y29" s="407"/>
    </row>
    <row r="30" spans="1:25" ht="15" customHeight="1">
      <c r="B30" s="514">
        <v>2</v>
      </c>
      <c r="C30" s="930" t="s">
        <v>1075</v>
      </c>
      <c r="D30" s="924"/>
      <c r="E30" s="924"/>
      <c r="F30" s="924"/>
      <c r="G30" s="924"/>
      <c r="H30" s="924"/>
      <c r="I30" s="924"/>
      <c r="J30" s="924"/>
      <c r="K30" s="924"/>
      <c r="L30" s="924"/>
      <c r="M30" s="924"/>
      <c r="N30" s="924"/>
      <c r="O30" s="924"/>
      <c r="P30" s="924"/>
      <c r="Q30" s="924"/>
      <c r="R30" s="924"/>
      <c r="S30" s="924"/>
      <c r="T30" s="924"/>
      <c r="U30" s="924"/>
      <c r="V30" s="924"/>
      <c r="W30" s="924"/>
      <c r="X30" s="924"/>
      <c r="Y30" s="407"/>
    </row>
    <row r="31" spans="1:25" s="513" customFormat="1" ht="15" customHeight="1">
      <c r="B31" s="514">
        <v>3</v>
      </c>
      <c r="C31" s="924" t="s">
        <v>1150</v>
      </c>
      <c r="D31" s="924"/>
      <c r="E31" s="924"/>
      <c r="F31" s="924"/>
      <c r="G31" s="924"/>
      <c r="H31" s="924"/>
      <c r="I31" s="924"/>
      <c r="J31" s="924"/>
      <c r="K31" s="924"/>
      <c r="L31" s="924"/>
      <c r="M31" s="924"/>
      <c r="N31" s="924"/>
      <c r="O31" s="924"/>
      <c r="P31" s="924"/>
      <c r="Q31" s="924"/>
      <c r="R31" s="924"/>
      <c r="S31" s="924"/>
      <c r="T31" s="924"/>
      <c r="U31" s="924"/>
      <c r="V31" s="924"/>
      <c r="W31" s="924"/>
      <c r="X31" s="924"/>
      <c r="Y31" s="924"/>
    </row>
    <row r="32" spans="1:25" ht="28.5" customHeight="1">
      <c r="B32" s="514">
        <v>4</v>
      </c>
      <c r="C32" s="925" t="s">
        <v>1151</v>
      </c>
      <c r="D32" s="925"/>
      <c r="E32" s="925"/>
      <c r="F32" s="925"/>
      <c r="G32" s="925"/>
      <c r="H32" s="925"/>
      <c r="I32" s="925"/>
      <c r="J32" s="925"/>
      <c r="K32" s="925"/>
      <c r="L32" s="925"/>
      <c r="M32" s="925"/>
      <c r="N32" s="925"/>
      <c r="O32" s="925"/>
      <c r="P32" s="925"/>
      <c r="Q32" s="925"/>
      <c r="R32" s="925"/>
      <c r="S32" s="925"/>
      <c r="T32" s="925"/>
      <c r="U32" s="925"/>
      <c r="V32" s="925"/>
      <c r="W32" s="925"/>
      <c r="X32" s="925"/>
      <c r="Y32" s="545"/>
    </row>
    <row r="33" spans="2:25" ht="15" customHeight="1">
      <c r="B33" s="514">
        <v>5</v>
      </c>
      <c r="C33" s="925" t="s">
        <v>1099</v>
      </c>
      <c r="D33" s="925"/>
      <c r="E33" s="925"/>
      <c r="F33" s="925"/>
      <c r="G33" s="925"/>
      <c r="H33" s="925"/>
      <c r="I33" s="925"/>
      <c r="J33" s="925"/>
      <c r="K33" s="925"/>
      <c r="L33" s="925"/>
      <c r="M33" s="925"/>
      <c r="N33" s="925"/>
      <c r="O33" s="925"/>
      <c r="P33" s="925"/>
      <c r="Q33" s="925"/>
      <c r="R33" s="925"/>
      <c r="S33" s="925"/>
      <c r="T33" s="925"/>
      <c r="U33" s="925"/>
      <c r="V33" s="925"/>
      <c r="W33" s="925"/>
      <c r="X33" s="925"/>
      <c r="Y33" s="545"/>
    </row>
    <row r="34" spans="2:25" ht="27" customHeight="1">
      <c r="B34" s="514">
        <v>6</v>
      </c>
      <c r="C34" s="925" t="s">
        <v>1076</v>
      </c>
      <c r="D34" s="925"/>
      <c r="E34" s="925"/>
      <c r="F34" s="925"/>
      <c r="G34" s="925"/>
      <c r="H34" s="925"/>
      <c r="I34" s="925"/>
      <c r="J34" s="925"/>
      <c r="K34" s="925"/>
      <c r="L34" s="925"/>
      <c r="M34" s="925"/>
      <c r="N34" s="925"/>
      <c r="O34" s="925"/>
      <c r="P34" s="925"/>
      <c r="Q34" s="925"/>
      <c r="R34" s="925"/>
      <c r="S34" s="925"/>
      <c r="T34" s="925"/>
      <c r="U34" s="925"/>
      <c r="V34" s="925"/>
      <c r="W34" s="925"/>
      <c r="X34" s="925"/>
      <c r="Y34" s="545"/>
    </row>
  </sheetData>
  <sheetProtection algorithmName="SHA-512" hashValue="xN9gv/O10NeAQ5ef5UDyFSjgpEBVkJNQJxAt6GfTqS5u850dj8UPaEL0Z5Qfxv6DztFmt5rjxtd3yiK8uVZekw==" saltValue="8O4C5VWRO41t7HiVnWBRgg==" spinCount="100000" sheet="1" objects="1" scenarios="1"/>
  <mergeCells count="103">
    <mergeCell ref="U2:W2"/>
    <mergeCell ref="C31:Y31"/>
    <mergeCell ref="C32:X32"/>
    <mergeCell ref="C34:X34"/>
    <mergeCell ref="B24:Y24"/>
    <mergeCell ref="B25:Y25"/>
    <mergeCell ref="B26:Y26"/>
    <mergeCell ref="B23:C23"/>
    <mergeCell ref="C33:X33"/>
    <mergeCell ref="B28:C28"/>
    <mergeCell ref="C30:X30"/>
    <mergeCell ref="B8:E8"/>
    <mergeCell ref="B9:E9"/>
    <mergeCell ref="B10:E10"/>
    <mergeCell ref="B11:E11"/>
    <mergeCell ref="B12:E12"/>
    <mergeCell ref="B13:E13"/>
    <mergeCell ref="C29:X29"/>
    <mergeCell ref="C27:P27"/>
    <mergeCell ref="B21:T21"/>
    <mergeCell ref="H20:I20"/>
    <mergeCell ref="J20:K20"/>
    <mergeCell ref="N20:O20"/>
    <mergeCell ref="R20:S20"/>
    <mergeCell ref="H18:I18"/>
    <mergeCell ref="J18:K18"/>
    <mergeCell ref="N18:O18"/>
    <mergeCell ref="R18:S18"/>
    <mergeCell ref="H19:I19"/>
    <mergeCell ref="J19:K19"/>
    <mergeCell ref="N19:O19"/>
    <mergeCell ref="R19:S19"/>
    <mergeCell ref="B20:E20"/>
    <mergeCell ref="B19:E19"/>
    <mergeCell ref="B18:E18"/>
    <mergeCell ref="H17:I17"/>
    <mergeCell ref="J17:K17"/>
    <mergeCell ref="N17:O17"/>
    <mergeCell ref="R17:S17"/>
    <mergeCell ref="B17:E17"/>
    <mergeCell ref="H15:I15"/>
    <mergeCell ref="J15:K15"/>
    <mergeCell ref="N15:O15"/>
    <mergeCell ref="R15:S15"/>
    <mergeCell ref="H16:I16"/>
    <mergeCell ref="J16:K16"/>
    <mergeCell ref="N16:O16"/>
    <mergeCell ref="R16:S16"/>
    <mergeCell ref="B16:E16"/>
    <mergeCell ref="B15:E15"/>
    <mergeCell ref="H14:I14"/>
    <mergeCell ref="J14:K14"/>
    <mergeCell ref="N14:O14"/>
    <mergeCell ref="R14:S14"/>
    <mergeCell ref="B14:E14"/>
    <mergeCell ref="H12:I12"/>
    <mergeCell ref="J12:K12"/>
    <mergeCell ref="N12:O12"/>
    <mergeCell ref="R12:S12"/>
    <mergeCell ref="H13:I13"/>
    <mergeCell ref="J13:K13"/>
    <mergeCell ref="N13:O13"/>
    <mergeCell ref="R13:S13"/>
    <mergeCell ref="H10:I10"/>
    <mergeCell ref="J10:K10"/>
    <mergeCell ref="N10:O10"/>
    <mergeCell ref="R10:S10"/>
    <mergeCell ref="H11:I11"/>
    <mergeCell ref="J11:K11"/>
    <mergeCell ref="N11:O11"/>
    <mergeCell ref="R11:S11"/>
    <mergeCell ref="H8:I8"/>
    <mergeCell ref="J8:K8"/>
    <mergeCell ref="N8:O8"/>
    <mergeCell ref="R8:S8"/>
    <mergeCell ref="H9:I9"/>
    <mergeCell ref="J9:K9"/>
    <mergeCell ref="N9:O9"/>
    <mergeCell ref="R9:S9"/>
    <mergeCell ref="B1:C1"/>
    <mergeCell ref="B2:C2"/>
    <mergeCell ref="D1:E1"/>
    <mergeCell ref="F1:W1"/>
    <mergeCell ref="X1:Y1"/>
    <mergeCell ref="G2:I2"/>
    <mergeCell ref="J2:T2"/>
    <mergeCell ref="I3:K3"/>
    <mergeCell ref="V5:W6"/>
    <mergeCell ref="X5:Y6"/>
    <mergeCell ref="F6:F7"/>
    <mergeCell ref="G6:G7"/>
    <mergeCell ref="H6:I7"/>
    <mergeCell ref="J7:K7"/>
    <mergeCell ref="N7:O7"/>
    <mergeCell ref="R7:S7"/>
    <mergeCell ref="J5:K6"/>
    <mergeCell ref="L5:M6"/>
    <mergeCell ref="N5:P6"/>
    <mergeCell ref="Q5:S6"/>
    <mergeCell ref="T5:U6"/>
    <mergeCell ref="X2:Y2"/>
    <mergeCell ref="B5:I5"/>
    <mergeCell ref="B6:E7"/>
  </mergeCells>
  <pageMargins left="0.39370078740157483" right="0.19685039370078741" top="0.78740157480314965" bottom="0.39370078740157483" header="0.39370078740157483" footer="0.31496062992125984"/>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Y37"/>
  <sheetViews>
    <sheetView showGridLines="0" zoomScale="90" zoomScaleNormal="90" zoomScaleSheetLayoutView="90" workbookViewId="0">
      <selection activeCell="X2" sqref="X2"/>
    </sheetView>
  </sheetViews>
  <sheetFormatPr baseColWidth="10" defaultColWidth="11.453125" defaultRowHeight="12.5"/>
  <cols>
    <col min="1" max="1" width="1.7265625" style="409" customWidth="1"/>
    <col min="2" max="2" width="23.81640625" style="409" customWidth="1"/>
    <col min="3" max="3" width="3.81640625" style="409" customWidth="1"/>
    <col min="4" max="4" width="6.26953125" style="409" customWidth="1"/>
    <col min="5" max="5" width="23" style="409" customWidth="1"/>
    <col min="6" max="6" width="8" style="409" customWidth="1"/>
    <col min="7" max="7" width="6.81640625" style="409" customWidth="1"/>
    <col min="8" max="8" width="8.453125" style="409" customWidth="1"/>
    <col min="9" max="9" width="6" style="409" customWidth="1"/>
    <col min="10" max="10" width="5.26953125" style="409" customWidth="1"/>
    <col min="11" max="12" width="7" style="409" customWidth="1"/>
    <col min="13" max="13" width="3.54296875" style="409" customWidth="1"/>
    <col min="14" max="14" width="3.453125" style="409" customWidth="1"/>
    <col min="15" max="15" width="6.7265625" style="409" customWidth="1"/>
    <col min="16" max="16" width="6.54296875" style="409" customWidth="1"/>
    <col min="17" max="17" width="3.1796875" style="409" customWidth="1"/>
    <col min="18" max="18" width="3.54296875" style="409" customWidth="1"/>
    <col min="19" max="19" width="8.81640625" style="409" customWidth="1"/>
    <col min="20" max="20" width="9.7265625" style="409" customWidth="1"/>
    <col min="21" max="21" width="7.453125" style="409" customWidth="1"/>
    <col min="22" max="22" width="8" style="409" customWidth="1"/>
    <col min="23" max="23" width="14.1796875" style="409" customWidth="1"/>
    <col min="24" max="24" width="7.54296875" style="409" customWidth="1"/>
    <col min="25" max="16384" width="11.453125" style="409"/>
  </cols>
  <sheetData>
    <row r="1" spans="1:25" ht="24" customHeight="1">
      <c r="A1" s="407"/>
      <c r="B1" s="408" t="s">
        <v>32</v>
      </c>
      <c r="C1" s="943" t="str">
        <f>IF(ISBLANK(Erklärung_1!H2)," ",Erklärung_1!H2)</f>
        <v xml:space="preserve"> </v>
      </c>
      <c r="D1" s="943"/>
      <c r="E1" s="849" t="s">
        <v>1111</v>
      </c>
      <c r="F1" s="849"/>
      <c r="G1" s="849"/>
      <c r="H1" s="849"/>
      <c r="I1" s="849"/>
      <c r="J1" s="849"/>
      <c r="K1" s="849"/>
      <c r="L1" s="849"/>
      <c r="M1" s="849"/>
      <c r="N1" s="849"/>
      <c r="O1" s="849"/>
      <c r="P1" s="849"/>
      <c r="Q1" s="849"/>
      <c r="R1" s="849"/>
      <c r="S1" s="849"/>
      <c r="T1" s="849"/>
      <c r="U1" s="849"/>
      <c r="V1" s="850"/>
      <c r="W1" s="851" t="s">
        <v>921</v>
      </c>
      <c r="X1" s="852"/>
    </row>
    <row r="2" spans="1:25" ht="20.25" customHeight="1">
      <c r="A2" s="407"/>
      <c r="B2" s="410"/>
      <c r="C2" s="411"/>
      <c r="D2" s="412"/>
      <c r="E2" s="413"/>
      <c r="F2" s="853" t="s">
        <v>8</v>
      </c>
      <c r="G2" s="853"/>
      <c r="H2" s="853"/>
      <c r="I2" s="944" t="str">
        <f>IF(ISBLANK(Erklärung_1!E4)," ",Erklärung_1!E4)</f>
        <v xml:space="preserve"> </v>
      </c>
      <c r="J2" s="944"/>
      <c r="K2" s="944"/>
      <c r="L2" s="944"/>
      <c r="M2" s="944"/>
      <c r="N2" s="944"/>
      <c r="O2" s="944"/>
      <c r="P2" s="944"/>
      <c r="Q2" s="944"/>
      <c r="R2" s="944"/>
      <c r="S2" s="944"/>
      <c r="T2" s="414"/>
      <c r="U2" s="945" t="s">
        <v>1115</v>
      </c>
      <c r="V2" s="945"/>
      <c r="W2" s="946"/>
      <c r="X2" s="512"/>
      <c r="Y2" s="415"/>
    </row>
    <row r="3" spans="1:25" ht="10.5" customHeight="1">
      <c r="A3" s="407"/>
      <c r="B3" s="407"/>
      <c r="C3" s="407"/>
      <c r="D3" s="407"/>
      <c r="E3" s="407"/>
      <c r="F3" s="407"/>
      <c r="G3" s="407"/>
      <c r="H3" s="855"/>
      <c r="I3" s="855"/>
      <c r="J3" s="855"/>
      <c r="K3" s="407"/>
      <c r="L3" s="407"/>
      <c r="M3" s="407"/>
      <c r="N3" s="407"/>
      <c r="O3" s="407"/>
      <c r="P3" s="407"/>
      <c r="Q3" s="407"/>
      <c r="R3" s="407"/>
      <c r="S3" s="407"/>
      <c r="T3" s="407"/>
      <c r="U3" s="407"/>
      <c r="V3" s="407"/>
      <c r="W3" s="407"/>
      <c r="X3" s="407"/>
    </row>
    <row r="4" spans="1:25" ht="24.75" customHeight="1" thickBot="1">
      <c r="A4" s="407"/>
      <c r="B4" s="416" t="s">
        <v>939</v>
      </c>
      <c r="C4" s="417"/>
      <c r="D4" s="417"/>
      <c r="E4" s="417"/>
      <c r="F4" s="417"/>
      <c r="G4" s="417"/>
      <c r="H4" s="417"/>
      <c r="I4" s="417"/>
      <c r="J4" s="417"/>
      <c r="K4" s="417"/>
      <c r="L4" s="417"/>
      <c r="M4" s="417"/>
      <c r="N4" s="417"/>
      <c r="O4" s="417"/>
      <c r="P4" s="417"/>
      <c r="Q4" s="417"/>
      <c r="R4" s="417"/>
      <c r="S4" s="417"/>
      <c r="T4" s="417"/>
      <c r="U4" s="407"/>
      <c r="V4" s="407"/>
      <c r="W4" s="407"/>
      <c r="X4" s="407"/>
    </row>
    <row r="5" spans="1:25" ht="36.75" customHeight="1">
      <c r="A5" s="407"/>
      <c r="B5" s="951" t="s">
        <v>4</v>
      </c>
      <c r="C5" s="952"/>
      <c r="D5" s="952"/>
      <c r="E5" s="952"/>
      <c r="F5" s="952"/>
      <c r="G5" s="952"/>
      <c r="H5" s="953"/>
      <c r="I5" s="876" t="s">
        <v>940</v>
      </c>
      <c r="J5" s="877"/>
      <c r="K5" s="880" t="s">
        <v>941</v>
      </c>
      <c r="L5" s="881"/>
      <c r="M5" s="884" t="s">
        <v>1079</v>
      </c>
      <c r="N5" s="885"/>
      <c r="O5" s="886"/>
      <c r="P5" s="890" t="s">
        <v>1078</v>
      </c>
      <c r="Q5" s="890"/>
      <c r="R5" s="890"/>
      <c r="S5" s="890" t="s">
        <v>1077</v>
      </c>
      <c r="T5" s="890"/>
      <c r="U5" s="856" t="s">
        <v>1118</v>
      </c>
      <c r="V5" s="857"/>
      <c r="W5" s="860" t="s">
        <v>949</v>
      </c>
      <c r="X5" s="861"/>
    </row>
    <row r="6" spans="1:25" ht="33" customHeight="1">
      <c r="A6" s="407"/>
      <c r="B6" s="947" t="s">
        <v>937</v>
      </c>
      <c r="C6" s="948"/>
      <c r="D6" s="948"/>
      <c r="E6" s="864" t="s">
        <v>936</v>
      </c>
      <c r="F6" s="866" t="s">
        <v>957</v>
      </c>
      <c r="G6" s="868" t="s">
        <v>947</v>
      </c>
      <c r="H6" s="869"/>
      <c r="I6" s="878"/>
      <c r="J6" s="879"/>
      <c r="K6" s="882"/>
      <c r="L6" s="883"/>
      <c r="M6" s="887"/>
      <c r="N6" s="888"/>
      <c r="O6" s="889"/>
      <c r="P6" s="891"/>
      <c r="Q6" s="891"/>
      <c r="R6" s="891"/>
      <c r="S6" s="891"/>
      <c r="T6" s="891"/>
      <c r="U6" s="858"/>
      <c r="V6" s="859"/>
      <c r="W6" s="862"/>
      <c r="X6" s="863"/>
    </row>
    <row r="7" spans="1:25" ht="20.25" customHeight="1" thickBot="1">
      <c r="A7" s="407"/>
      <c r="B7" s="949"/>
      <c r="C7" s="950"/>
      <c r="D7" s="950"/>
      <c r="E7" s="865"/>
      <c r="F7" s="867"/>
      <c r="G7" s="870"/>
      <c r="H7" s="871"/>
      <c r="I7" s="872" t="s">
        <v>16</v>
      </c>
      <c r="J7" s="873"/>
      <c r="K7" s="418" t="s">
        <v>943</v>
      </c>
      <c r="L7" s="418" t="s">
        <v>944</v>
      </c>
      <c r="M7" s="874" t="s">
        <v>943</v>
      </c>
      <c r="N7" s="875"/>
      <c r="O7" s="418" t="s">
        <v>944</v>
      </c>
      <c r="P7" s="418" t="s">
        <v>943</v>
      </c>
      <c r="Q7" s="874" t="s">
        <v>944</v>
      </c>
      <c r="R7" s="875"/>
      <c r="S7" s="418" t="s">
        <v>943</v>
      </c>
      <c r="T7" s="418" t="s">
        <v>944</v>
      </c>
      <c r="U7" s="418" t="s">
        <v>943</v>
      </c>
      <c r="V7" s="418" t="s">
        <v>944</v>
      </c>
      <c r="W7" s="419" t="s">
        <v>948</v>
      </c>
      <c r="X7" s="519" t="s">
        <v>1098</v>
      </c>
    </row>
    <row r="8" spans="1:25" ht="19" customHeight="1" thickTop="1">
      <c r="A8" s="407"/>
      <c r="B8" s="954"/>
      <c r="C8" s="955"/>
      <c r="D8" s="955"/>
      <c r="E8" s="420"/>
      <c r="F8" s="465"/>
      <c r="G8" s="909"/>
      <c r="H8" s="910"/>
      <c r="I8" s="911"/>
      <c r="J8" s="912"/>
      <c r="K8" s="421"/>
      <c r="L8" s="421"/>
      <c r="M8" s="913"/>
      <c r="N8" s="914"/>
      <c r="O8" s="464"/>
      <c r="P8" s="422"/>
      <c r="Q8" s="915"/>
      <c r="R8" s="916"/>
      <c r="S8" s="422"/>
      <c r="T8" s="422"/>
      <c r="U8" s="422"/>
      <c r="V8" s="422"/>
      <c r="W8" s="423"/>
      <c r="X8" s="520"/>
    </row>
    <row r="9" spans="1:25" ht="19" customHeight="1">
      <c r="A9" s="407"/>
      <c r="B9" s="956"/>
      <c r="C9" s="957"/>
      <c r="D9" s="957"/>
      <c r="E9" s="424"/>
      <c r="F9" s="461"/>
      <c r="G9" s="901"/>
      <c r="H9" s="902"/>
      <c r="I9" s="903"/>
      <c r="J9" s="904"/>
      <c r="K9" s="425"/>
      <c r="L9" s="425"/>
      <c r="M9" s="905"/>
      <c r="N9" s="906"/>
      <c r="O9" s="460"/>
      <c r="P9" s="426"/>
      <c r="Q9" s="907"/>
      <c r="R9" s="908"/>
      <c r="S9" s="426"/>
      <c r="T9" s="426"/>
      <c r="U9" s="426"/>
      <c r="V9" s="426"/>
      <c r="W9" s="427"/>
      <c r="X9" s="521"/>
    </row>
    <row r="10" spans="1:25" ht="19" customHeight="1">
      <c r="A10" s="407"/>
      <c r="B10" s="956"/>
      <c r="C10" s="957"/>
      <c r="D10" s="902"/>
      <c r="E10" s="424"/>
      <c r="F10" s="461"/>
      <c r="G10" s="901"/>
      <c r="H10" s="902"/>
      <c r="I10" s="903"/>
      <c r="J10" s="904"/>
      <c r="K10" s="425"/>
      <c r="L10" s="425"/>
      <c r="M10" s="905"/>
      <c r="N10" s="906"/>
      <c r="O10" s="460"/>
      <c r="P10" s="426"/>
      <c r="Q10" s="907"/>
      <c r="R10" s="908"/>
      <c r="S10" s="426"/>
      <c r="T10" s="426"/>
      <c r="U10" s="426"/>
      <c r="V10" s="426"/>
      <c r="W10" s="427"/>
      <c r="X10" s="521"/>
    </row>
    <row r="11" spans="1:25" ht="19" customHeight="1">
      <c r="A11" s="407"/>
      <c r="B11" s="956"/>
      <c r="C11" s="957"/>
      <c r="D11" s="902"/>
      <c r="E11" s="424"/>
      <c r="F11" s="461"/>
      <c r="G11" s="901"/>
      <c r="H11" s="902"/>
      <c r="I11" s="903"/>
      <c r="J11" s="904"/>
      <c r="K11" s="425"/>
      <c r="L11" s="425"/>
      <c r="M11" s="905"/>
      <c r="N11" s="906"/>
      <c r="O11" s="460"/>
      <c r="P11" s="426"/>
      <c r="Q11" s="907"/>
      <c r="R11" s="908"/>
      <c r="S11" s="426"/>
      <c r="T11" s="426"/>
      <c r="U11" s="426"/>
      <c r="V11" s="426"/>
      <c r="W11" s="462"/>
      <c r="X11" s="521"/>
    </row>
    <row r="12" spans="1:25" ht="19" customHeight="1">
      <c r="A12" s="407"/>
      <c r="B12" s="956"/>
      <c r="C12" s="957"/>
      <c r="D12" s="902"/>
      <c r="E12" s="424"/>
      <c r="F12" s="461"/>
      <c r="G12" s="901"/>
      <c r="H12" s="902"/>
      <c r="I12" s="903"/>
      <c r="J12" s="904"/>
      <c r="K12" s="425"/>
      <c r="L12" s="425"/>
      <c r="M12" s="905"/>
      <c r="N12" s="906"/>
      <c r="O12" s="460"/>
      <c r="P12" s="426"/>
      <c r="Q12" s="907"/>
      <c r="R12" s="908"/>
      <c r="S12" s="426"/>
      <c r="T12" s="426"/>
      <c r="U12" s="426"/>
      <c r="V12" s="426"/>
      <c r="W12" s="462"/>
      <c r="X12" s="521"/>
    </row>
    <row r="13" spans="1:25" ht="19" customHeight="1">
      <c r="A13" s="407"/>
      <c r="B13" s="956"/>
      <c r="C13" s="957"/>
      <c r="D13" s="902"/>
      <c r="E13" s="424"/>
      <c r="F13" s="461"/>
      <c r="G13" s="901"/>
      <c r="H13" s="902"/>
      <c r="I13" s="903"/>
      <c r="J13" s="904"/>
      <c r="K13" s="425"/>
      <c r="L13" s="425"/>
      <c r="M13" s="905"/>
      <c r="N13" s="906"/>
      <c r="O13" s="460"/>
      <c r="P13" s="426"/>
      <c r="Q13" s="907"/>
      <c r="R13" s="908"/>
      <c r="S13" s="426"/>
      <c r="T13" s="426"/>
      <c r="U13" s="426"/>
      <c r="V13" s="426"/>
      <c r="W13" s="462"/>
      <c r="X13" s="521"/>
    </row>
    <row r="14" spans="1:25" ht="19" customHeight="1">
      <c r="A14" s="407"/>
      <c r="B14" s="956"/>
      <c r="C14" s="957"/>
      <c r="D14" s="957"/>
      <c r="E14" s="424"/>
      <c r="F14" s="461"/>
      <c r="G14" s="901"/>
      <c r="H14" s="902"/>
      <c r="I14" s="903"/>
      <c r="J14" s="904"/>
      <c r="K14" s="425"/>
      <c r="L14" s="425"/>
      <c r="M14" s="905"/>
      <c r="N14" s="906"/>
      <c r="O14" s="460"/>
      <c r="P14" s="426"/>
      <c r="Q14" s="907"/>
      <c r="R14" s="908"/>
      <c r="S14" s="426"/>
      <c r="T14" s="426"/>
      <c r="U14" s="426"/>
      <c r="V14" s="426"/>
      <c r="W14" s="462"/>
      <c r="X14" s="521"/>
    </row>
    <row r="15" spans="1:25" ht="19" customHeight="1">
      <c r="A15" s="407"/>
      <c r="B15" s="956"/>
      <c r="C15" s="957"/>
      <c r="D15" s="902"/>
      <c r="E15" s="424"/>
      <c r="F15" s="461"/>
      <c r="G15" s="901"/>
      <c r="H15" s="902"/>
      <c r="I15" s="903"/>
      <c r="J15" s="904"/>
      <c r="K15" s="425"/>
      <c r="L15" s="425"/>
      <c r="M15" s="905"/>
      <c r="N15" s="906"/>
      <c r="O15" s="460"/>
      <c r="P15" s="426"/>
      <c r="Q15" s="907"/>
      <c r="R15" s="908"/>
      <c r="S15" s="426"/>
      <c r="T15" s="426"/>
      <c r="U15" s="426"/>
      <c r="V15" s="426"/>
      <c r="W15" s="462"/>
      <c r="X15" s="521"/>
    </row>
    <row r="16" spans="1:25" ht="19" customHeight="1">
      <c r="A16" s="407"/>
      <c r="B16" s="956"/>
      <c r="C16" s="957"/>
      <c r="D16" s="902"/>
      <c r="E16" s="424"/>
      <c r="F16" s="461"/>
      <c r="G16" s="901"/>
      <c r="H16" s="902"/>
      <c r="I16" s="903"/>
      <c r="J16" s="904"/>
      <c r="K16" s="425"/>
      <c r="L16" s="425"/>
      <c r="M16" s="905"/>
      <c r="N16" s="906"/>
      <c r="O16" s="460"/>
      <c r="P16" s="426"/>
      <c r="Q16" s="907"/>
      <c r="R16" s="908"/>
      <c r="S16" s="426"/>
      <c r="T16" s="426"/>
      <c r="U16" s="426"/>
      <c r="V16" s="426"/>
      <c r="W16" s="462"/>
      <c r="X16" s="521"/>
    </row>
    <row r="17" spans="1:24" ht="19" customHeight="1">
      <c r="A17" s="407"/>
      <c r="B17" s="962"/>
      <c r="C17" s="963"/>
      <c r="D17" s="906"/>
      <c r="E17" s="424"/>
      <c r="F17" s="461"/>
      <c r="G17" s="901"/>
      <c r="H17" s="902"/>
      <c r="I17" s="903"/>
      <c r="J17" s="904"/>
      <c r="K17" s="425"/>
      <c r="L17" s="425"/>
      <c r="M17" s="905"/>
      <c r="N17" s="906"/>
      <c r="O17" s="460"/>
      <c r="P17" s="426"/>
      <c r="Q17" s="462"/>
      <c r="R17" s="463"/>
      <c r="S17" s="426"/>
      <c r="T17" s="426"/>
      <c r="U17" s="426"/>
      <c r="V17" s="426"/>
      <c r="W17" s="462"/>
      <c r="X17" s="521"/>
    </row>
    <row r="18" spans="1:24" ht="19" customHeight="1">
      <c r="A18" s="407"/>
      <c r="B18" s="956"/>
      <c r="C18" s="957"/>
      <c r="D18" s="957"/>
      <c r="E18" s="424"/>
      <c r="F18" s="461"/>
      <c r="G18" s="901"/>
      <c r="H18" s="902"/>
      <c r="I18" s="903"/>
      <c r="J18" s="904"/>
      <c r="K18" s="425"/>
      <c r="L18" s="425"/>
      <c r="M18" s="905"/>
      <c r="N18" s="906"/>
      <c r="O18" s="460"/>
      <c r="P18" s="426"/>
      <c r="Q18" s="907"/>
      <c r="R18" s="908"/>
      <c r="S18" s="426"/>
      <c r="T18" s="426"/>
      <c r="U18" s="426"/>
      <c r="V18" s="426"/>
      <c r="W18" s="462"/>
      <c r="X18" s="521"/>
    </row>
    <row r="19" spans="1:24" ht="19" customHeight="1">
      <c r="A19" s="407"/>
      <c r="B19" s="956"/>
      <c r="C19" s="957"/>
      <c r="D19" s="902"/>
      <c r="E19" s="424"/>
      <c r="F19" s="461"/>
      <c r="G19" s="901"/>
      <c r="H19" s="902"/>
      <c r="I19" s="903"/>
      <c r="J19" s="904"/>
      <c r="K19" s="425"/>
      <c r="L19" s="425"/>
      <c r="M19" s="905"/>
      <c r="N19" s="906"/>
      <c r="O19" s="460"/>
      <c r="P19" s="426"/>
      <c r="Q19" s="907"/>
      <c r="R19" s="908"/>
      <c r="S19" s="426"/>
      <c r="T19" s="426"/>
      <c r="U19" s="426"/>
      <c r="V19" s="426"/>
      <c r="W19" s="462"/>
      <c r="X19" s="521"/>
    </row>
    <row r="20" spans="1:24" ht="19" customHeight="1">
      <c r="A20" s="407"/>
      <c r="B20" s="956"/>
      <c r="C20" s="957"/>
      <c r="D20" s="902"/>
      <c r="E20" s="424"/>
      <c r="F20" s="461"/>
      <c r="G20" s="901"/>
      <c r="H20" s="902"/>
      <c r="I20" s="903"/>
      <c r="J20" s="904"/>
      <c r="K20" s="425"/>
      <c r="L20" s="425"/>
      <c r="M20" s="905"/>
      <c r="N20" s="906"/>
      <c r="O20" s="460"/>
      <c r="P20" s="426"/>
      <c r="Q20" s="907"/>
      <c r="R20" s="908"/>
      <c r="S20" s="426"/>
      <c r="T20" s="426"/>
      <c r="U20" s="426"/>
      <c r="V20" s="426"/>
      <c r="W20" s="462"/>
      <c r="X20" s="521"/>
    </row>
    <row r="21" spans="1:24" ht="19" customHeight="1">
      <c r="A21" s="407"/>
      <c r="B21" s="956"/>
      <c r="C21" s="957"/>
      <c r="D21" s="957"/>
      <c r="E21" s="424"/>
      <c r="F21" s="461"/>
      <c r="G21" s="901"/>
      <c r="H21" s="902"/>
      <c r="I21" s="903"/>
      <c r="J21" s="904"/>
      <c r="K21" s="425"/>
      <c r="L21" s="425"/>
      <c r="M21" s="905"/>
      <c r="N21" s="906"/>
      <c r="O21" s="460"/>
      <c r="P21" s="426"/>
      <c r="Q21" s="907"/>
      <c r="R21" s="908"/>
      <c r="S21" s="426"/>
      <c r="T21" s="426"/>
      <c r="U21" s="426"/>
      <c r="V21" s="426"/>
      <c r="W21" s="462"/>
      <c r="X21" s="521"/>
    </row>
    <row r="22" spans="1:24" ht="19" customHeight="1">
      <c r="A22" s="407"/>
      <c r="B22" s="956"/>
      <c r="C22" s="957"/>
      <c r="D22" s="957"/>
      <c r="E22" s="424"/>
      <c r="F22" s="461"/>
      <c r="G22" s="901"/>
      <c r="H22" s="902"/>
      <c r="I22" s="903"/>
      <c r="J22" s="904"/>
      <c r="K22" s="425"/>
      <c r="L22" s="425"/>
      <c r="M22" s="905"/>
      <c r="N22" s="906"/>
      <c r="O22" s="460"/>
      <c r="P22" s="426"/>
      <c r="Q22" s="907"/>
      <c r="R22" s="908"/>
      <c r="S22" s="426"/>
      <c r="T22" s="426"/>
      <c r="U22" s="426"/>
      <c r="V22" s="426"/>
      <c r="W22" s="462"/>
      <c r="X22" s="521"/>
    </row>
    <row r="23" spans="1:24" ht="19" customHeight="1">
      <c r="A23" s="407"/>
      <c r="B23" s="956"/>
      <c r="C23" s="957"/>
      <c r="D23" s="957"/>
      <c r="E23" s="424"/>
      <c r="F23" s="461"/>
      <c r="G23" s="901"/>
      <c r="H23" s="902"/>
      <c r="I23" s="903"/>
      <c r="J23" s="904"/>
      <c r="K23" s="425"/>
      <c r="L23" s="425"/>
      <c r="M23" s="905"/>
      <c r="N23" s="906"/>
      <c r="O23" s="460"/>
      <c r="P23" s="426"/>
      <c r="Q23" s="907"/>
      <c r="R23" s="908"/>
      <c r="S23" s="426"/>
      <c r="T23" s="426"/>
      <c r="U23" s="426"/>
      <c r="V23" s="426"/>
      <c r="W23" s="462"/>
      <c r="X23" s="521"/>
    </row>
    <row r="24" spans="1:24" ht="19" customHeight="1">
      <c r="A24" s="407"/>
      <c r="B24" s="956"/>
      <c r="C24" s="957"/>
      <c r="D24" s="957"/>
      <c r="E24" s="424"/>
      <c r="F24" s="461"/>
      <c r="G24" s="901"/>
      <c r="H24" s="902"/>
      <c r="I24" s="903"/>
      <c r="J24" s="904"/>
      <c r="K24" s="425"/>
      <c r="L24" s="425"/>
      <c r="M24" s="905"/>
      <c r="N24" s="906"/>
      <c r="O24" s="460"/>
      <c r="P24" s="426"/>
      <c r="Q24" s="907"/>
      <c r="R24" s="908"/>
      <c r="S24" s="426"/>
      <c r="T24" s="426"/>
      <c r="U24" s="426"/>
      <c r="V24" s="426"/>
      <c r="W24" s="462"/>
      <c r="X24" s="521"/>
    </row>
    <row r="25" spans="1:24" ht="19" customHeight="1">
      <c r="A25" s="407"/>
      <c r="B25" s="956"/>
      <c r="C25" s="957"/>
      <c r="D25" s="957"/>
      <c r="E25" s="424"/>
      <c r="F25" s="461"/>
      <c r="G25" s="901"/>
      <c r="H25" s="902"/>
      <c r="I25" s="903"/>
      <c r="J25" s="904"/>
      <c r="K25" s="425"/>
      <c r="L25" s="425"/>
      <c r="M25" s="905"/>
      <c r="N25" s="906"/>
      <c r="O25" s="460"/>
      <c r="P25" s="426"/>
      <c r="Q25" s="907"/>
      <c r="R25" s="908"/>
      <c r="S25" s="426"/>
      <c r="T25" s="426"/>
      <c r="U25" s="426"/>
      <c r="V25" s="426"/>
      <c r="W25" s="462"/>
      <c r="X25" s="521"/>
    </row>
    <row r="26" spans="1:24" ht="19" customHeight="1" thickBot="1">
      <c r="A26" s="407"/>
      <c r="B26" s="968"/>
      <c r="C26" s="969"/>
      <c r="D26" s="969"/>
      <c r="E26" s="515"/>
      <c r="F26" s="516"/>
      <c r="G26" s="935"/>
      <c r="H26" s="936"/>
      <c r="I26" s="937"/>
      <c r="J26" s="938"/>
      <c r="K26" s="522"/>
      <c r="L26" s="522"/>
      <c r="M26" s="939"/>
      <c r="N26" s="940"/>
      <c r="O26" s="523"/>
      <c r="P26" s="524"/>
      <c r="Q26" s="941"/>
      <c r="R26" s="942"/>
      <c r="S26" s="524"/>
      <c r="T26" s="524"/>
      <c r="U26" s="524"/>
      <c r="V26" s="524"/>
      <c r="W26" s="525"/>
      <c r="X26" s="526"/>
    </row>
    <row r="27" spans="1:24" ht="16.5" customHeight="1">
      <c r="A27" s="407"/>
      <c r="B27" s="961" t="s">
        <v>1100</v>
      </c>
      <c r="C27" s="961"/>
      <c r="D27" s="961"/>
      <c r="E27" s="961"/>
      <c r="F27" s="961"/>
      <c r="G27" s="961"/>
      <c r="H27" s="961"/>
      <c r="I27" s="961"/>
      <c r="J27" s="961"/>
      <c r="K27" s="961"/>
      <c r="L27" s="961"/>
      <c r="M27" s="961"/>
      <c r="N27" s="961"/>
      <c r="O27" s="961"/>
      <c r="P27" s="961"/>
      <c r="Q27" s="961"/>
      <c r="R27" s="961"/>
      <c r="S27" s="961"/>
      <c r="T27" s="961"/>
      <c r="U27" s="961"/>
      <c r="V27" s="961"/>
      <c r="W27" s="961"/>
      <c r="X27" s="407"/>
    </row>
    <row r="28" spans="1:24" ht="33" customHeight="1">
      <c r="A28" s="407"/>
      <c r="B28" s="431" t="s">
        <v>37</v>
      </c>
      <c r="C28" s="432"/>
      <c r="D28" s="428"/>
      <c r="E28" s="428"/>
      <c r="F28" s="428"/>
      <c r="G28" s="428"/>
      <c r="H28" s="428"/>
      <c r="I28" s="428"/>
      <c r="J28" s="429"/>
      <c r="K28" s="430"/>
      <c r="L28" s="430"/>
      <c r="M28" s="430"/>
      <c r="N28" s="430"/>
      <c r="O28" s="430"/>
      <c r="P28" s="407"/>
      <c r="Q28" s="407"/>
      <c r="R28" s="407"/>
      <c r="S28" s="407"/>
      <c r="T28" s="407"/>
      <c r="U28" s="407"/>
      <c r="V28" s="407"/>
      <c r="W28" s="407"/>
      <c r="X28" s="407"/>
    </row>
    <row r="29" spans="1:24" ht="20.149999999999999" customHeight="1">
      <c r="A29" s="407"/>
      <c r="B29" s="926"/>
      <c r="C29" s="926"/>
      <c r="D29" s="926"/>
      <c r="E29" s="926"/>
      <c r="F29" s="926"/>
      <c r="G29" s="926"/>
      <c r="H29" s="926"/>
      <c r="I29" s="926"/>
      <c r="J29" s="926"/>
      <c r="K29" s="926"/>
      <c r="L29" s="926"/>
      <c r="M29" s="926"/>
      <c r="N29" s="926"/>
      <c r="O29" s="926"/>
      <c r="P29" s="926"/>
      <c r="Q29" s="926"/>
      <c r="R29" s="926"/>
      <c r="S29" s="926"/>
      <c r="T29" s="926"/>
      <c r="U29" s="926"/>
      <c r="V29" s="926"/>
      <c r="W29" s="926"/>
      <c r="X29" s="926"/>
    </row>
    <row r="30" spans="1:24" ht="20.149999999999999" customHeight="1">
      <c r="A30" s="407"/>
      <c r="B30" s="927"/>
      <c r="C30" s="927"/>
      <c r="D30" s="927"/>
      <c r="E30" s="927"/>
      <c r="F30" s="927"/>
      <c r="G30" s="927"/>
      <c r="H30" s="927"/>
      <c r="I30" s="927"/>
      <c r="J30" s="927"/>
      <c r="K30" s="927"/>
      <c r="L30" s="927"/>
      <c r="M30" s="927"/>
      <c r="N30" s="927"/>
      <c r="O30" s="927"/>
      <c r="P30" s="927"/>
      <c r="Q30" s="927"/>
      <c r="R30" s="927"/>
      <c r="S30" s="927"/>
      <c r="T30" s="927"/>
      <c r="U30" s="927"/>
      <c r="V30" s="927"/>
      <c r="W30" s="927"/>
      <c r="X30" s="927"/>
    </row>
    <row r="31" spans="1:24" ht="20.149999999999999" customHeight="1">
      <c r="A31" s="407"/>
      <c r="B31" s="927"/>
      <c r="C31" s="927"/>
      <c r="D31" s="927"/>
      <c r="E31" s="927"/>
      <c r="F31" s="927"/>
      <c r="G31" s="927"/>
      <c r="H31" s="927"/>
      <c r="I31" s="927"/>
      <c r="J31" s="927"/>
      <c r="K31" s="927"/>
      <c r="L31" s="927"/>
      <c r="M31" s="927"/>
      <c r="N31" s="927"/>
      <c r="O31" s="927"/>
      <c r="P31" s="927"/>
      <c r="Q31" s="927"/>
      <c r="R31" s="927"/>
      <c r="S31" s="927"/>
      <c r="T31" s="927"/>
      <c r="U31" s="927"/>
      <c r="V31" s="927"/>
      <c r="W31" s="927"/>
      <c r="X31" s="927"/>
    </row>
    <row r="32" spans="1:24" ht="16.5" customHeight="1">
      <c r="A32" s="407"/>
      <c r="B32" s="964"/>
      <c r="C32" s="964"/>
      <c r="D32" s="964"/>
      <c r="E32" s="964"/>
      <c r="F32" s="964"/>
      <c r="G32" s="964"/>
      <c r="H32" s="964"/>
      <c r="I32" s="964"/>
      <c r="J32" s="964"/>
      <c r="K32" s="964"/>
      <c r="L32" s="964"/>
      <c r="M32" s="964"/>
      <c r="N32" s="964"/>
      <c r="O32" s="964"/>
      <c r="P32" s="433"/>
      <c r="Q32" s="433"/>
      <c r="R32" s="433"/>
      <c r="S32" s="433"/>
      <c r="T32" s="433"/>
      <c r="U32" s="433"/>
      <c r="V32" s="433"/>
      <c r="W32" s="433"/>
      <c r="X32" s="434"/>
    </row>
    <row r="33" spans="1:24" ht="17.25" customHeight="1">
      <c r="A33" s="407"/>
      <c r="B33" s="965" t="s">
        <v>1080</v>
      </c>
      <c r="C33" s="966"/>
      <c r="D33" s="966"/>
      <c r="E33" s="966"/>
      <c r="F33" s="966"/>
      <c r="G33" s="966"/>
      <c r="H33" s="966"/>
      <c r="I33" s="966"/>
      <c r="J33" s="966"/>
      <c r="K33" s="966"/>
      <c r="L33" s="966"/>
      <c r="M33" s="966"/>
      <c r="N33" s="966"/>
      <c r="O33" s="966"/>
      <c r="P33" s="966"/>
      <c r="Q33" s="966"/>
      <c r="R33" s="966"/>
      <c r="S33" s="966"/>
      <c r="T33" s="966"/>
      <c r="U33" s="966"/>
      <c r="V33" s="966"/>
      <c r="W33" s="966"/>
      <c r="X33" s="407"/>
    </row>
    <row r="34" spans="1:24" ht="14.25" customHeight="1">
      <c r="A34" s="407"/>
      <c r="B34" s="967"/>
      <c r="C34" s="967"/>
      <c r="D34" s="967"/>
      <c r="E34" s="967"/>
      <c r="F34" s="967"/>
      <c r="G34" s="967"/>
      <c r="H34" s="967"/>
      <c r="I34" s="967"/>
      <c r="J34" s="967"/>
      <c r="K34" s="967"/>
      <c r="L34" s="967"/>
      <c r="M34" s="967"/>
      <c r="N34" s="967"/>
      <c r="O34" s="967"/>
      <c r="P34" s="967"/>
      <c r="Q34" s="967"/>
      <c r="R34" s="967"/>
      <c r="S34" s="967"/>
      <c r="T34" s="967"/>
      <c r="U34" s="967"/>
      <c r="V34" s="967"/>
      <c r="W34" s="967"/>
    </row>
    <row r="35" spans="1:24" ht="15" customHeight="1">
      <c r="A35" s="407"/>
      <c r="B35" s="958"/>
      <c r="C35" s="958"/>
      <c r="D35" s="958"/>
      <c r="E35" s="958"/>
      <c r="F35" s="958"/>
      <c r="G35" s="958"/>
      <c r="H35" s="958"/>
      <c r="I35" s="958"/>
      <c r="J35" s="958"/>
      <c r="K35" s="958"/>
      <c r="L35" s="958"/>
      <c r="M35" s="958"/>
      <c r="N35" s="958"/>
      <c r="O35" s="958"/>
      <c r="P35" s="958"/>
      <c r="Q35" s="958"/>
      <c r="R35" s="958"/>
      <c r="S35" s="958"/>
      <c r="T35" s="958"/>
      <c r="U35" s="958"/>
      <c r="V35" s="958"/>
      <c r="W35" s="958"/>
    </row>
    <row r="36" spans="1:24" ht="25.5" customHeight="1">
      <c r="B36" s="959"/>
      <c r="C36" s="960"/>
      <c r="D36" s="960"/>
      <c r="E36" s="960"/>
      <c r="F36" s="960"/>
      <c r="G36" s="960"/>
      <c r="H36" s="960"/>
      <c r="I36" s="960"/>
      <c r="J36" s="960"/>
      <c r="K36" s="960"/>
      <c r="L36" s="960"/>
      <c r="M36" s="960"/>
      <c r="N36" s="960"/>
      <c r="O36" s="960"/>
      <c r="P36" s="960"/>
      <c r="Q36" s="960"/>
      <c r="R36" s="960"/>
      <c r="S36" s="960"/>
      <c r="T36" s="960"/>
      <c r="U36" s="960"/>
      <c r="V36" s="960"/>
      <c r="W36" s="960"/>
    </row>
    <row r="37" spans="1:24" ht="4.5" customHeight="1">
      <c r="J37" s="435"/>
    </row>
  </sheetData>
  <sheetProtection password="D313" sheet="1" objects="1" scenarios="1"/>
  <mergeCells count="125">
    <mergeCell ref="B35:W35"/>
    <mergeCell ref="B36:W36"/>
    <mergeCell ref="B27:W27"/>
    <mergeCell ref="B17:D17"/>
    <mergeCell ref="G17:H17"/>
    <mergeCell ref="I17:J17"/>
    <mergeCell ref="M17:N17"/>
    <mergeCell ref="B29:X29"/>
    <mergeCell ref="B30:X30"/>
    <mergeCell ref="B31:X31"/>
    <mergeCell ref="B32:O32"/>
    <mergeCell ref="B33:W33"/>
    <mergeCell ref="B34:W34"/>
    <mergeCell ref="B26:D26"/>
    <mergeCell ref="G26:H26"/>
    <mergeCell ref="I26:J26"/>
    <mergeCell ref="M26:N26"/>
    <mergeCell ref="Q26:R26"/>
    <mergeCell ref="B24:D24"/>
    <mergeCell ref="G24:H24"/>
    <mergeCell ref="I24:J24"/>
    <mergeCell ref="M24:N24"/>
    <mergeCell ref="Q24:R24"/>
    <mergeCell ref="B25:D25"/>
    <mergeCell ref="G25:H25"/>
    <mergeCell ref="I25:J25"/>
    <mergeCell ref="M25:N25"/>
    <mergeCell ref="Q25:R25"/>
    <mergeCell ref="B22:D22"/>
    <mergeCell ref="G22:H22"/>
    <mergeCell ref="I22:J22"/>
    <mergeCell ref="M22:N22"/>
    <mergeCell ref="Q22:R22"/>
    <mergeCell ref="B23:D23"/>
    <mergeCell ref="G23:H23"/>
    <mergeCell ref="I23:J23"/>
    <mergeCell ref="M23:N23"/>
    <mergeCell ref="Q23:R23"/>
    <mergeCell ref="B20:D20"/>
    <mergeCell ref="G20:H20"/>
    <mergeCell ref="I20:J20"/>
    <mergeCell ref="M20:N20"/>
    <mergeCell ref="Q20:R20"/>
    <mergeCell ref="B21:D21"/>
    <mergeCell ref="G21:H21"/>
    <mergeCell ref="I21:J21"/>
    <mergeCell ref="M21:N21"/>
    <mergeCell ref="Q21:R21"/>
    <mergeCell ref="B18:D18"/>
    <mergeCell ref="G18:H18"/>
    <mergeCell ref="I18:J18"/>
    <mergeCell ref="M18:N18"/>
    <mergeCell ref="Q18:R18"/>
    <mergeCell ref="B19:D19"/>
    <mergeCell ref="G19:H19"/>
    <mergeCell ref="I19:J19"/>
    <mergeCell ref="M19:N19"/>
    <mergeCell ref="Q19:R19"/>
    <mergeCell ref="B16:D16"/>
    <mergeCell ref="G16:H16"/>
    <mergeCell ref="I16:J16"/>
    <mergeCell ref="M16:N16"/>
    <mergeCell ref="Q16:R16"/>
    <mergeCell ref="B14:D14"/>
    <mergeCell ref="G14:H14"/>
    <mergeCell ref="I14:J14"/>
    <mergeCell ref="M14:N14"/>
    <mergeCell ref="Q14:R14"/>
    <mergeCell ref="B15:D15"/>
    <mergeCell ref="G15:H15"/>
    <mergeCell ref="I15:J15"/>
    <mergeCell ref="M15:N15"/>
    <mergeCell ref="Q15:R15"/>
    <mergeCell ref="B12:D12"/>
    <mergeCell ref="G12:H12"/>
    <mergeCell ref="I12:J12"/>
    <mergeCell ref="M12:N12"/>
    <mergeCell ref="Q12:R12"/>
    <mergeCell ref="B13:D13"/>
    <mergeCell ref="G13:H13"/>
    <mergeCell ref="I13:J13"/>
    <mergeCell ref="M13:N13"/>
    <mergeCell ref="Q13:R13"/>
    <mergeCell ref="B10:D10"/>
    <mergeCell ref="G10:H10"/>
    <mergeCell ref="I10:J10"/>
    <mergeCell ref="M10:N10"/>
    <mergeCell ref="Q10:R10"/>
    <mergeCell ref="B11:D11"/>
    <mergeCell ref="G11:H11"/>
    <mergeCell ref="I11:J11"/>
    <mergeCell ref="M11:N11"/>
    <mergeCell ref="Q11:R11"/>
    <mergeCell ref="B8:D8"/>
    <mergeCell ref="G8:H8"/>
    <mergeCell ref="I8:J8"/>
    <mergeCell ref="M8:N8"/>
    <mergeCell ref="Q8:R8"/>
    <mergeCell ref="B9:D9"/>
    <mergeCell ref="G9:H9"/>
    <mergeCell ref="I9:J9"/>
    <mergeCell ref="M9:N9"/>
    <mergeCell ref="Q9:R9"/>
    <mergeCell ref="C1:D1"/>
    <mergeCell ref="E1:V1"/>
    <mergeCell ref="W1:X1"/>
    <mergeCell ref="F2:H2"/>
    <mergeCell ref="I2:S2"/>
    <mergeCell ref="H3:J3"/>
    <mergeCell ref="U2:W2"/>
    <mergeCell ref="U5:V6"/>
    <mergeCell ref="W5:X6"/>
    <mergeCell ref="B6:D7"/>
    <mergeCell ref="E6:E7"/>
    <mergeCell ref="F6:F7"/>
    <mergeCell ref="G6:H7"/>
    <mergeCell ref="I7:J7"/>
    <mergeCell ref="M7:N7"/>
    <mergeCell ref="Q7:R7"/>
    <mergeCell ref="B5:H5"/>
    <mergeCell ref="I5:J6"/>
    <mergeCell ref="K5:L6"/>
    <mergeCell ref="M5:O6"/>
    <mergeCell ref="P5:R6"/>
    <mergeCell ref="S5:T6"/>
  </mergeCells>
  <pageMargins left="0.39370078740157483" right="0.19685039370078741" top="0.78740157480314965" bottom="0.39370078740157483" header="0.39370078740157483" footer="0.31496062992125984"/>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2"/>
  </sheetPr>
  <dimension ref="A1:T33"/>
  <sheetViews>
    <sheetView showGridLines="0" zoomScaleNormal="100" zoomScaleSheetLayoutView="100" workbookViewId="0">
      <selection activeCell="B24" sqref="B24:P24"/>
    </sheetView>
  </sheetViews>
  <sheetFormatPr baseColWidth="10" defaultRowHeight="12.5"/>
  <cols>
    <col min="1" max="1" width="1.1796875" customWidth="1"/>
    <col min="2" max="2" width="3.1796875" customWidth="1"/>
    <col min="3" max="4" width="3.54296875" customWidth="1"/>
    <col min="5" max="5" width="10.81640625" customWidth="1"/>
    <col min="6" max="6" width="3.7265625" customWidth="1"/>
    <col min="7" max="7" width="7.453125" customWidth="1"/>
    <col min="8" max="8" width="3.7265625" customWidth="1"/>
    <col min="9" max="9" width="3.81640625" customWidth="1"/>
    <col min="10" max="10" width="16.453125" customWidth="1"/>
    <col min="11" max="11" width="9.1796875" customWidth="1"/>
    <col min="12" max="12" width="6" customWidth="1"/>
    <col min="13" max="13" width="8.453125" customWidth="1"/>
    <col min="14" max="14" width="6.453125" customWidth="1"/>
    <col min="15" max="15" width="3.7265625" customWidth="1"/>
    <col min="16" max="16" width="8.54296875" customWidth="1"/>
    <col min="17" max="17" width="3.7265625" customWidth="1"/>
    <col min="18" max="18" width="7.54296875" customWidth="1"/>
    <col min="19" max="19" width="15.1796875" customWidth="1"/>
    <col min="20" max="20" width="5" customWidth="1"/>
  </cols>
  <sheetData>
    <row r="1" spans="1:20" ht="24" customHeight="1">
      <c r="A1" s="22"/>
      <c r="B1" s="993" t="s">
        <v>32</v>
      </c>
      <c r="C1" s="994"/>
      <c r="D1" s="994"/>
      <c r="E1" s="994"/>
      <c r="F1" s="995" t="str">
        <f>IF(ISBLANK(Erklärung_1!H2)," ",Erklärung_1!H2)</f>
        <v xml:space="preserve"> </v>
      </c>
      <c r="G1" s="996"/>
      <c r="H1" s="997" t="s">
        <v>1071</v>
      </c>
      <c r="I1" s="998"/>
      <c r="J1" s="998"/>
      <c r="K1" s="998"/>
      <c r="L1" s="998"/>
      <c r="M1" s="998"/>
      <c r="N1" s="998"/>
      <c r="O1" s="998"/>
      <c r="P1" s="998"/>
      <c r="Q1" s="998"/>
      <c r="R1" s="999"/>
      <c r="S1" s="986" t="s">
        <v>921</v>
      </c>
      <c r="T1" s="987"/>
    </row>
    <row r="2" spans="1:20" ht="20.149999999999999" customHeight="1">
      <c r="A2" s="22"/>
      <c r="B2" s="503"/>
      <c r="C2" s="504"/>
      <c r="D2" s="504"/>
      <c r="E2" s="504"/>
      <c r="F2" s="504"/>
      <c r="G2" s="504"/>
      <c r="H2" s="992" t="s">
        <v>1112</v>
      </c>
      <c r="I2" s="992"/>
      <c r="J2" s="992"/>
      <c r="K2" s="992"/>
      <c r="L2" s="992"/>
      <c r="M2" s="992"/>
      <c r="N2" s="992"/>
      <c r="O2" s="992"/>
      <c r="P2" s="992"/>
      <c r="Q2" s="992"/>
      <c r="R2" s="992"/>
      <c r="S2" s="988" t="s">
        <v>1102</v>
      </c>
      <c r="T2" s="989"/>
    </row>
    <row r="3" spans="1:20" ht="20.25" customHeight="1">
      <c r="A3" s="22"/>
      <c r="B3" s="509"/>
      <c r="C3" s="505"/>
      <c r="D3" s="505"/>
      <c r="E3" s="505"/>
      <c r="F3" s="505"/>
      <c r="G3" s="505"/>
      <c r="H3" s="990" t="s">
        <v>1072</v>
      </c>
      <c r="I3" s="990"/>
      <c r="J3" s="990"/>
      <c r="K3" s="984" t="str">
        <f>IF(ISBLANK(Erklärung_1!E4)," ",Erklärung_1!E4)</f>
        <v xml:space="preserve"> </v>
      </c>
      <c r="L3" s="984"/>
      <c r="M3" s="984"/>
      <c r="N3" s="984"/>
      <c r="O3" s="984"/>
      <c r="P3" s="984"/>
      <c r="Q3" s="984"/>
      <c r="R3" s="984"/>
      <c r="S3" s="510"/>
      <c r="T3" s="511"/>
    </row>
    <row r="4" spans="1:20" ht="20.25" customHeight="1">
      <c r="A4" s="22"/>
      <c r="B4" s="22"/>
      <c r="C4" s="679"/>
      <c r="D4" s="679"/>
      <c r="E4" s="679"/>
      <c r="F4" s="679"/>
      <c r="G4" s="679"/>
      <c r="H4" s="679"/>
      <c r="I4" s="679"/>
      <c r="J4" s="679"/>
      <c r="K4" s="679"/>
      <c r="L4" s="679"/>
      <c r="M4" s="679"/>
      <c r="N4" s="679"/>
      <c r="O4" s="679"/>
      <c r="P4" s="679"/>
      <c r="Q4" s="75"/>
      <c r="R4" s="22"/>
      <c r="S4" s="22"/>
      <c r="T4" s="22"/>
    </row>
    <row r="5" spans="1:20" ht="16" customHeight="1">
      <c r="A5" s="22"/>
      <c r="B5" s="781" t="s">
        <v>1122</v>
      </c>
      <c r="C5" s="781"/>
      <c r="D5" s="781"/>
      <c r="E5" s="781"/>
      <c r="F5" s="781"/>
      <c r="G5" s="781"/>
      <c r="H5" s="781"/>
      <c r="I5" s="781"/>
      <c r="J5" s="781"/>
      <c r="K5" s="781"/>
      <c r="L5" s="781"/>
      <c r="M5" s="781"/>
      <c r="N5" s="781"/>
      <c r="O5" s="781"/>
      <c r="P5" s="781"/>
      <c r="Q5" s="781"/>
      <c r="R5" s="781"/>
      <c r="S5" s="781"/>
      <c r="T5" s="781"/>
    </row>
    <row r="6" spans="1:20" ht="16" customHeight="1">
      <c r="A6" s="22"/>
      <c r="B6" s="781" t="s">
        <v>1123</v>
      </c>
      <c r="C6" s="781"/>
      <c r="D6" s="781"/>
      <c r="E6" s="781"/>
      <c r="F6" s="781"/>
      <c r="G6" s="781"/>
      <c r="H6" s="781"/>
      <c r="I6" s="781"/>
      <c r="J6" s="781"/>
      <c r="K6" s="781"/>
      <c r="L6" s="781"/>
      <c r="M6" s="781"/>
      <c r="N6" s="781"/>
      <c r="O6" s="781"/>
      <c r="P6" s="781"/>
      <c r="Q6" s="781"/>
      <c r="R6" s="781"/>
      <c r="S6" s="781"/>
      <c r="T6" s="781"/>
    </row>
    <row r="7" spans="1:20" ht="16" customHeight="1">
      <c r="A7" s="22"/>
      <c r="B7" s="991" t="s">
        <v>1124</v>
      </c>
      <c r="C7" s="991"/>
      <c r="D7" s="991"/>
      <c r="E7" s="991"/>
      <c r="F7" s="991"/>
      <c r="G7" s="991"/>
      <c r="H7" s="991"/>
      <c r="I7" s="991"/>
      <c r="J7" s="991"/>
      <c r="K7" s="991"/>
      <c r="L7" s="991"/>
      <c r="M7" s="991"/>
      <c r="N7" s="991"/>
      <c r="O7" s="991"/>
      <c r="P7" s="991"/>
      <c r="Q7" s="991"/>
      <c r="R7" s="991"/>
      <c r="S7" s="991"/>
      <c r="T7" s="991"/>
    </row>
    <row r="8" spans="1:20" ht="8.25" customHeight="1">
      <c r="A8" s="22"/>
      <c r="B8" s="22"/>
      <c r="C8" s="679"/>
      <c r="D8" s="679"/>
      <c r="E8" s="679"/>
      <c r="F8" s="679"/>
      <c r="G8" s="679"/>
      <c r="H8" s="679"/>
      <c r="I8" s="679"/>
      <c r="J8" s="679"/>
      <c r="K8" s="679"/>
      <c r="L8" s="679"/>
      <c r="M8" s="679"/>
      <c r="N8" s="679"/>
      <c r="O8" s="679"/>
      <c r="P8" s="320"/>
      <c r="Q8" s="22"/>
      <c r="R8" s="22"/>
      <c r="S8" s="22"/>
      <c r="T8" s="22"/>
    </row>
    <row r="9" spans="1:20" ht="16" customHeight="1">
      <c r="A9" s="22"/>
      <c r="B9" s="982" t="s">
        <v>942</v>
      </c>
      <c r="C9" s="982"/>
      <c r="D9" s="982"/>
      <c r="E9" s="982"/>
      <c r="F9" s="546"/>
      <c r="G9" s="985" t="s">
        <v>1069</v>
      </c>
      <c r="H9" s="978"/>
      <c r="I9" s="978"/>
      <c r="J9" s="978"/>
      <c r="K9" s="978"/>
      <c r="L9" s="979"/>
      <c r="M9" s="972"/>
      <c r="N9" s="973"/>
      <c r="O9" s="974" t="s">
        <v>945</v>
      </c>
      <c r="P9" s="975"/>
      <c r="Q9" s="506"/>
      <c r="R9" s="22"/>
      <c r="S9" s="22"/>
      <c r="T9" s="22"/>
    </row>
    <row r="10" spans="1:20" ht="3" customHeight="1">
      <c r="A10" s="22"/>
      <c r="B10" s="22"/>
      <c r="C10" s="679"/>
      <c r="D10" s="679"/>
      <c r="E10" s="679"/>
      <c r="F10" s="327"/>
      <c r="G10" s="442"/>
      <c r="H10" s="442"/>
      <c r="I10" s="442"/>
      <c r="J10" s="442"/>
      <c r="K10" s="442"/>
      <c r="L10" s="442"/>
      <c r="M10" s="486"/>
      <c r="N10" s="486"/>
      <c r="O10" s="324"/>
      <c r="P10" s="322"/>
      <c r="Q10" s="22"/>
      <c r="R10" s="22"/>
      <c r="S10" s="22"/>
      <c r="T10" s="22"/>
    </row>
    <row r="11" spans="1:20" ht="16" customHeight="1">
      <c r="A11" s="22"/>
      <c r="B11" s="22"/>
      <c r="C11" s="321"/>
      <c r="D11" s="323"/>
      <c r="E11" s="323"/>
      <c r="F11" s="546"/>
      <c r="G11" s="985" t="s">
        <v>1070</v>
      </c>
      <c r="H11" s="978"/>
      <c r="I11" s="978"/>
      <c r="J11" s="978"/>
      <c r="K11" s="978"/>
      <c r="L11" s="979"/>
      <c r="M11" s="972"/>
      <c r="N11" s="973"/>
      <c r="O11" s="974" t="s">
        <v>945</v>
      </c>
      <c r="P11" s="975"/>
      <c r="Q11" s="506"/>
      <c r="R11" s="22"/>
      <c r="S11" s="22"/>
      <c r="T11" s="22"/>
    </row>
    <row r="12" spans="1:20" ht="6" customHeight="1">
      <c r="A12" s="22"/>
      <c r="B12" s="22"/>
      <c r="C12" s="321"/>
      <c r="D12" s="321"/>
      <c r="E12" s="321"/>
      <c r="F12" s="321"/>
      <c r="G12" s="679"/>
      <c r="H12" s="679"/>
      <c r="I12" s="679"/>
      <c r="J12" s="679"/>
      <c r="K12" s="679"/>
      <c r="L12" s="679"/>
      <c r="M12" s="684"/>
      <c r="N12" s="684"/>
      <c r="O12" s="325"/>
      <c r="P12" s="326"/>
      <c r="Q12" s="22"/>
      <c r="R12" s="22"/>
      <c r="S12" s="22"/>
      <c r="T12" s="22"/>
    </row>
    <row r="13" spans="1:20" ht="16" customHeight="1">
      <c r="A13" s="22"/>
      <c r="B13" s="22"/>
      <c r="C13" s="321"/>
      <c r="D13" s="323"/>
      <c r="E13" s="323"/>
      <c r="F13" s="323"/>
      <c r="G13" s="978" t="s">
        <v>950</v>
      </c>
      <c r="H13" s="978"/>
      <c r="I13" s="978"/>
      <c r="J13" s="978"/>
      <c r="K13" s="978"/>
      <c r="L13" s="979"/>
      <c r="M13" s="972"/>
      <c r="N13" s="973"/>
      <c r="O13" s="976" t="s">
        <v>946</v>
      </c>
      <c r="P13" s="977"/>
      <c r="Q13" s="507"/>
      <c r="R13" s="22"/>
      <c r="S13" s="22"/>
      <c r="T13" s="22"/>
    </row>
    <row r="14" spans="1:20" ht="11.25" customHeight="1">
      <c r="A14" s="22"/>
      <c r="B14" s="22"/>
      <c r="C14" s="323"/>
      <c r="D14" s="323"/>
      <c r="E14" s="323"/>
      <c r="F14" s="323"/>
      <c r="G14" s="323"/>
      <c r="H14" s="323"/>
      <c r="I14" s="323"/>
      <c r="J14" s="323"/>
      <c r="K14" s="323"/>
      <c r="L14" s="323"/>
      <c r="M14" s="323"/>
      <c r="N14" s="323"/>
      <c r="O14" s="323"/>
      <c r="P14" s="323"/>
      <c r="Q14" s="22"/>
      <c r="R14" s="22"/>
      <c r="S14" s="22"/>
      <c r="T14" s="22"/>
    </row>
    <row r="15" spans="1:20" s="336" customFormat="1" ht="16" customHeight="1">
      <c r="A15" s="335"/>
      <c r="B15" s="980" t="s">
        <v>1093</v>
      </c>
      <c r="C15" s="980"/>
      <c r="D15" s="980"/>
      <c r="E15" s="980"/>
      <c r="F15" s="980"/>
      <c r="G15" s="980"/>
      <c r="H15" s="980"/>
      <c r="I15" s="980"/>
      <c r="J15" s="980"/>
      <c r="K15" s="980"/>
      <c r="L15" s="980"/>
      <c r="M15" s="980"/>
      <c r="N15" s="980"/>
      <c r="O15" s="546"/>
      <c r="P15" s="508" t="s">
        <v>1095</v>
      </c>
      <c r="Q15" s="546"/>
      <c r="R15" s="981" t="s">
        <v>1101</v>
      </c>
      <c r="S15" s="982"/>
      <c r="T15" s="982"/>
    </row>
    <row r="16" spans="1:20" s="336" customFormat="1" ht="16.5" customHeight="1">
      <c r="A16" s="335"/>
      <c r="B16" s="980"/>
      <c r="C16" s="980"/>
      <c r="D16" s="980"/>
      <c r="E16" s="980"/>
      <c r="F16" s="980"/>
      <c r="G16" s="980"/>
      <c r="H16" s="980"/>
      <c r="I16" s="980"/>
      <c r="J16" s="980"/>
      <c r="K16" s="980"/>
      <c r="L16" s="980"/>
      <c r="M16" s="980"/>
      <c r="N16" s="980"/>
      <c r="O16" s="443"/>
      <c r="P16" s="37"/>
      <c r="Q16" s="323"/>
      <c r="R16" s="323"/>
      <c r="S16" s="323"/>
      <c r="T16" s="323"/>
    </row>
    <row r="17" spans="1:20" s="336" customFormat="1" ht="16.5" customHeight="1">
      <c r="A17" s="335"/>
      <c r="B17" s="980"/>
      <c r="C17" s="980"/>
      <c r="D17" s="980"/>
      <c r="E17" s="980"/>
      <c r="F17" s="980"/>
      <c r="G17" s="980"/>
      <c r="H17" s="980"/>
      <c r="I17" s="980"/>
      <c r="J17" s="980"/>
      <c r="K17" s="980"/>
      <c r="L17" s="980"/>
      <c r="M17" s="980"/>
      <c r="N17" s="980"/>
      <c r="O17" s="443"/>
      <c r="P17" s="37"/>
      <c r="Q17" s="323"/>
      <c r="R17" s="323"/>
      <c r="S17" s="323"/>
      <c r="T17" s="323"/>
    </row>
    <row r="18" spans="1:20" s="336" customFormat="1" ht="16.5" customHeight="1">
      <c r="A18" s="335"/>
      <c r="B18" s="681"/>
      <c r="C18" s="681"/>
      <c r="D18" s="681"/>
      <c r="E18" s="681"/>
      <c r="F18" s="681"/>
      <c r="G18" s="681"/>
      <c r="H18" s="681"/>
      <c r="I18" s="681"/>
      <c r="J18" s="681"/>
      <c r="K18" s="681"/>
      <c r="L18" s="681"/>
      <c r="M18" s="681"/>
      <c r="N18" s="681"/>
      <c r="O18" s="443"/>
      <c r="P18" s="37"/>
      <c r="Q18" s="323"/>
      <c r="R18" s="323"/>
      <c r="S18" s="323"/>
      <c r="T18" s="323"/>
    </row>
    <row r="19" spans="1:20" ht="33.75" customHeight="1">
      <c r="A19" s="22"/>
      <c r="B19" s="980" t="s">
        <v>1094</v>
      </c>
      <c r="C19" s="980"/>
      <c r="D19" s="980"/>
      <c r="E19" s="980"/>
      <c r="F19" s="980"/>
      <c r="G19" s="980"/>
      <c r="H19" s="980"/>
      <c r="I19" s="980"/>
      <c r="J19" s="980"/>
      <c r="K19" s="980"/>
      <c r="L19" s="980"/>
      <c r="M19" s="980"/>
      <c r="N19" s="980"/>
      <c r="O19" s="502"/>
      <c r="P19" s="502"/>
      <c r="Q19" s="502"/>
      <c r="R19" s="502"/>
      <c r="S19" s="502"/>
      <c r="T19" s="502"/>
    </row>
    <row r="20" spans="1:20" ht="3.75" customHeight="1">
      <c r="A20" s="22"/>
      <c r="B20" s="22"/>
      <c r="C20" s="443"/>
      <c r="D20" s="443"/>
      <c r="E20" s="443"/>
      <c r="F20" s="679"/>
      <c r="G20" s="679"/>
      <c r="H20" s="679"/>
      <c r="I20" s="679"/>
      <c r="J20" s="679"/>
      <c r="K20" s="679"/>
      <c r="L20" s="679"/>
      <c r="M20" s="679"/>
      <c r="N20" s="679"/>
      <c r="O20" s="443"/>
      <c r="P20" s="443"/>
      <c r="Q20" s="22"/>
      <c r="R20" s="22"/>
      <c r="S20" s="22"/>
      <c r="T20" s="22"/>
    </row>
    <row r="21" spans="1:20" ht="16" customHeight="1">
      <c r="A21" s="22"/>
      <c r="B21" s="980" t="s">
        <v>1073</v>
      </c>
      <c r="C21" s="980"/>
      <c r="D21" s="980"/>
      <c r="E21" s="980"/>
      <c r="F21" s="980"/>
      <c r="G21" s="980"/>
      <c r="H21" s="980"/>
      <c r="I21" s="980"/>
      <c r="J21" s="980"/>
      <c r="K21" s="980"/>
      <c r="L21" s="980"/>
      <c r="M21" s="980"/>
      <c r="N21" s="980"/>
      <c r="O21" s="546"/>
      <c r="P21" s="508" t="s">
        <v>1095</v>
      </c>
      <c r="Q21" s="546"/>
      <c r="R21" s="981" t="s">
        <v>1101</v>
      </c>
      <c r="S21" s="982"/>
      <c r="T21" s="982"/>
    </row>
    <row r="22" spans="1:20" ht="16" customHeight="1">
      <c r="A22" s="22"/>
      <c r="B22" s="980"/>
      <c r="C22" s="980"/>
      <c r="D22" s="980"/>
      <c r="E22" s="980"/>
      <c r="F22" s="980"/>
      <c r="G22" s="980"/>
      <c r="H22" s="980"/>
      <c r="I22" s="980"/>
      <c r="J22" s="980"/>
      <c r="K22" s="980"/>
      <c r="L22" s="980"/>
      <c r="M22" s="980"/>
      <c r="N22" s="980"/>
      <c r="O22" s="681"/>
      <c r="P22" s="681"/>
      <c r="Q22" s="22"/>
      <c r="R22" s="22"/>
      <c r="S22" s="22"/>
      <c r="T22" s="22"/>
    </row>
    <row r="23" spans="1:20" ht="14.25" customHeight="1">
      <c r="A23" s="22"/>
      <c r="B23" s="22"/>
      <c r="C23" s="443"/>
      <c r="D23" s="443"/>
      <c r="E23" s="443"/>
      <c r="F23" s="679"/>
      <c r="G23" s="679"/>
      <c r="H23" s="679"/>
      <c r="I23" s="679"/>
      <c r="J23" s="679"/>
      <c r="K23" s="679"/>
      <c r="L23" s="679"/>
      <c r="M23" s="679"/>
      <c r="N23" s="679"/>
      <c r="O23" s="443"/>
      <c r="P23" s="443"/>
      <c r="Q23" s="22"/>
      <c r="R23" s="22"/>
      <c r="S23" s="22"/>
      <c r="T23" s="22"/>
    </row>
    <row r="24" spans="1:20" ht="15" customHeight="1">
      <c r="A24" s="22"/>
      <c r="B24" s="970" t="s">
        <v>37</v>
      </c>
      <c r="C24" s="970"/>
      <c r="D24" s="970"/>
      <c r="E24" s="970"/>
      <c r="F24" s="970"/>
      <c r="G24" s="970"/>
      <c r="H24" s="970"/>
      <c r="I24" s="970"/>
      <c r="J24" s="970"/>
      <c r="K24" s="970"/>
      <c r="L24" s="970"/>
      <c r="M24" s="970"/>
      <c r="N24" s="970"/>
      <c r="O24" s="970"/>
      <c r="P24" s="970"/>
      <c r="Q24" s="22"/>
      <c r="R24" s="22"/>
      <c r="S24" s="22"/>
      <c r="T24" s="22"/>
    </row>
    <row r="25" spans="1:20" ht="3.75" customHeight="1">
      <c r="A25" s="22"/>
      <c r="B25" s="22"/>
      <c r="C25" s="680"/>
      <c r="D25" s="680"/>
      <c r="E25" s="680"/>
      <c r="F25" s="680"/>
      <c r="G25" s="680"/>
      <c r="H25" s="680"/>
      <c r="I25" s="680"/>
      <c r="J25" s="680"/>
      <c r="K25" s="680"/>
      <c r="L25" s="680"/>
      <c r="M25" s="680"/>
      <c r="N25" s="680"/>
      <c r="O25" s="680"/>
      <c r="P25" s="680"/>
      <c r="Q25" s="22"/>
      <c r="R25" s="22"/>
      <c r="S25" s="22"/>
      <c r="T25" s="22"/>
    </row>
    <row r="26" spans="1:20" ht="16" customHeight="1">
      <c r="A26" s="22"/>
      <c r="B26" s="983"/>
      <c r="C26" s="983"/>
      <c r="D26" s="983"/>
      <c r="E26" s="983"/>
      <c r="F26" s="983"/>
      <c r="G26" s="983"/>
      <c r="H26" s="983"/>
      <c r="I26" s="983"/>
      <c r="J26" s="983"/>
      <c r="K26" s="983"/>
      <c r="L26" s="983"/>
      <c r="M26" s="983"/>
      <c r="N26" s="983"/>
      <c r="O26" s="983"/>
      <c r="P26" s="983"/>
      <c r="Q26" s="983"/>
      <c r="R26" s="983"/>
      <c r="S26" s="983"/>
      <c r="T26" s="983"/>
    </row>
    <row r="27" spans="1:20" ht="16" customHeight="1">
      <c r="A27" s="22"/>
      <c r="B27" s="971"/>
      <c r="C27" s="971"/>
      <c r="D27" s="971"/>
      <c r="E27" s="971"/>
      <c r="F27" s="971"/>
      <c r="G27" s="971"/>
      <c r="H27" s="971"/>
      <c r="I27" s="971"/>
      <c r="J27" s="971"/>
      <c r="K27" s="971"/>
      <c r="L27" s="971"/>
      <c r="M27" s="971"/>
      <c r="N27" s="971"/>
      <c r="O27" s="971"/>
      <c r="P27" s="971"/>
      <c r="Q27" s="971"/>
      <c r="R27" s="971"/>
      <c r="S27" s="971"/>
      <c r="T27" s="971"/>
    </row>
    <row r="28" spans="1:20" ht="16" customHeight="1">
      <c r="A28" s="22"/>
      <c r="B28" s="971"/>
      <c r="C28" s="971"/>
      <c r="D28" s="971"/>
      <c r="E28" s="971"/>
      <c r="F28" s="971"/>
      <c r="G28" s="971"/>
      <c r="H28" s="971"/>
      <c r="I28" s="971"/>
      <c r="J28" s="971"/>
      <c r="K28" s="971"/>
      <c r="L28" s="971"/>
      <c r="M28" s="971"/>
      <c r="N28" s="971"/>
      <c r="O28" s="971"/>
      <c r="P28" s="971"/>
      <c r="Q28" s="971"/>
      <c r="R28" s="971"/>
      <c r="S28" s="971"/>
      <c r="T28" s="971"/>
    </row>
    <row r="29" spans="1:20" ht="16" customHeight="1">
      <c r="A29" s="22"/>
      <c r="B29" s="971"/>
      <c r="C29" s="971"/>
      <c r="D29" s="971"/>
      <c r="E29" s="971"/>
      <c r="F29" s="971"/>
      <c r="G29" s="971"/>
      <c r="H29" s="971"/>
      <c r="I29" s="971"/>
      <c r="J29" s="971"/>
      <c r="K29" s="971"/>
      <c r="L29" s="971"/>
      <c r="M29" s="971"/>
      <c r="N29" s="971"/>
      <c r="O29" s="971"/>
      <c r="P29" s="971"/>
      <c r="Q29" s="971"/>
      <c r="R29" s="971"/>
      <c r="S29" s="971"/>
      <c r="T29" s="971"/>
    </row>
    <row r="30" spans="1:20" ht="16" customHeight="1">
      <c r="A30" s="22"/>
      <c r="B30" s="971"/>
      <c r="C30" s="971"/>
      <c r="D30" s="971"/>
      <c r="E30" s="971"/>
      <c r="F30" s="971"/>
      <c r="G30" s="971"/>
      <c r="H30" s="971"/>
      <c r="I30" s="971"/>
      <c r="J30" s="971"/>
      <c r="K30" s="971"/>
      <c r="L30" s="971"/>
      <c r="M30" s="971"/>
      <c r="N30" s="971"/>
      <c r="O30" s="971"/>
      <c r="P30" s="971"/>
      <c r="Q30" s="971"/>
      <c r="R30" s="971"/>
      <c r="S30" s="971"/>
      <c r="T30" s="971"/>
    </row>
    <row r="31" spans="1:20" ht="8.25" customHeight="1">
      <c r="A31" s="22"/>
      <c r="B31" s="22"/>
      <c r="C31" s="678"/>
      <c r="D31" s="678"/>
      <c r="E31" s="678"/>
      <c r="F31" s="678"/>
      <c r="G31" s="678"/>
      <c r="H31" s="678"/>
      <c r="I31" s="678"/>
      <c r="J31" s="678"/>
      <c r="K31" s="678"/>
      <c r="L31" s="678"/>
      <c r="M31" s="678"/>
      <c r="N31" s="678"/>
      <c r="O31" s="678"/>
      <c r="P31" s="678"/>
      <c r="Q31" s="22"/>
      <c r="R31" s="22"/>
      <c r="S31" s="22"/>
      <c r="T31" s="22"/>
    </row>
    <row r="32" spans="1:20" ht="12" customHeight="1">
      <c r="A32" s="22"/>
      <c r="B32" s="37"/>
      <c r="C32" s="487"/>
      <c r="D32" s="487"/>
      <c r="E32" s="487"/>
      <c r="F32" s="487"/>
      <c r="G32" s="487"/>
      <c r="H32" s="487"/>
      <c r="I32" s="487"/>
      <c r="J32" s="488"/>
      <c r="K32" s="487"/>
      <c r="L32" s="487"/>
      <c r="M32" s="487"/>
      <c r="N32" s="487"/>
      <c r="O32" s="487"/>
      <c r="P32" s="487"/>
    </row>
    <row r="33" spans="15:15" ht="4.5" customHeight="1">
      <c r="O33" s="485"/>
    </row>
  </sheetData>
  <sheetProtection algorithmName="SHA-512" hashValue="61Rrd0Ixk6AUQyPLdCFBIRs+zLFynbuVHnIC5d7cP6C2v7tdm79sxSnIK2CpVTR7bXP61rjtqdtkR/5dx4jY0A==" saltValue="qtMBoIMtK8V1MjkVhbdw+w==" spinCount="100000" sheet="1" objects="1" scenarios="1"/>
  <mergeCells count="32">
    <mergeCell ref="K3:R3"/>
    <mergeCell ref="G11:L11"/>
    <mergeCell ref="S1:T1"/>
    <mergeCell ref="S2:T2"/>
    <mergeCell ref="H3:J3"/>
    <mergeCell ref="G9:L9"/>
    <mergeCell ref="B7:T7"/>
    <mergeCell ref="H2:R2"/>
    <mergeCell ref="B9:E9"/>
    <mergeCell ref="M9:N9"/>
    <mergeCell ref="O9:P9"/>
    <mergeCell ref="B1:E1"/>
    <mergeCell ref="F1:G1"/>
    <mergeCell ref="H1:R1"/>
    <mergeCell ref="B5:T5"/>
    <mergeCell ref="B6:T6"/>
    <mergeCell ref="B24:P24"/>
    <mergeCell ref="B27:T27"/>
    <mergeCell ref="B30:T30"/>
    <mergeCell ref="M11:N11"/>
    <mergeCell ref="O11:P11"/>
    <mergeCell ref="M13:N13"/>
    <mergeCell ref="O13:P13"/>
    <mergeCell ref="G13:L13"/>
    <mergeCell ref="B15:N17"/>
    <mergeCell ref="B28:T28"/>
    <mergeCell ref="B29:T29"/>
    <mergeCell ref="B19:N19"/>
    <mergeCell ref="R21:T21"/>
    <mergeCell ref="B21:N22"/>
    <mergeCell ref="B26:T26"/>
    <mergeCell ref="R15:T15"/>
  </mergeCells>
  <pageMargins left="0.78740157480314965" right="0.59055118110236227" top="0.78740157480314965" bottom="0.78740157480314965" header="0.39370078740157483"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1:O63"/>
  <sheetViews>
    <sheetView showGridLines="0" zoomScaleNormal="100" zoomScaleSheetLayoutView="100" workbookViewId="0">
      <selection activeCell="B12" sqref="B12:G12"/>
    </sheetView>
  </sheetViews>
  <sheetFormatPr baseColWidth="10" defaultColWidth="11.453125" defaultRowHeight="12.5"/>
  <cols>
    <col min="1" max="1" width="0.81640625" style="409" customWidth="1"/>
    <col min="2" max="2" width="3.81640625" style="409" customWidth="1"/>
    <col min="3" max="3" width="7" style="409" customWidth="1"/>
    <col min="4" max="4" width="15.1796875" style="409" customWidth="1"/>
    <col min="5" max="5" width="9.26953125" style="409" customWidth="1"/>
    <col min="6" max="6" width="11.453125" style="409"/>
    <col min="7" max="7" width="17.1796875" style="409" customWidth="1"/>
    <col min="8" max="8" width="11.453125" style="409"/>
    <col min="9" max="9" width="10.54296875" style="409" customWidth="1"/>
    <col min="10" max="10" width="12" style="409" customWidth="1"/>
    <col min="11" max="11" width="18.54296875" style="409" customWidth="1"/>
    <col min="12" max="12" width="2.453125" style="409" customWidth="1"/>
    <col min="13" max="16384" width="11.453125" style="409"/>
  </cols>
  <sheetData>
    <row r="1" spans="1:15" ht="24" customHeight="1">
      <c r="A1" s="407"/>
      <c r="B1" s="844" t="s">
        <v>32</v>
      </c>
      <c r="C1" s="845"/>
      <c r="D1" s="845"/>
      <c r="E1" s="685" t="str">
        <f>IF(ISBLANK(Erklärung_1!H2)," ",Erklärung_1!H2)</f>
        <v xml:space="preserve"> </v>
      </c>
      <c r="F1" s="1041" t="s">
        <v>1134</v>
      </c>
      <c r="G1" s="1042"/>
      <c r="H1" s="1042"/>
      <c r="I1" s="1042"/>
      <c r="J1" s="1042"/>
      <c r="K1" s="1042"/>
      <c r="L1" s="1043"/>
      <c r="M1" s="1044" t="s">
        <v>921</v>
      </c>
      <c r="N1" s="1044"/>
      <c r="O1" s="682"/>
    </row>
    <row r="2" spans="1:15" ht="18">
      <c r="A2" s="407"/>
      <c r="B2" s="686"/>
      <c r="C2" s="687"/>
      <c r="D2" s="687"/>
      <c r="E2" s="687"/>
      <c r="F2" s="1045" t="s">
        <v>1135</v>
      </c>
      <c r="G2" s="1045"/>
      <c r="H2" s="1045"/>
      <c r="I2" s="1045"/>
      <c r="J2" s="1045"/>
      <c r="K2" s="1045"/>
      <c r="L2" s="1045"/>
      <c r="M2" s="1046" t="s">
        <v>1136</v>
      </c>
      <c r="N2" s="1047"/>
    </row>
    <row r="3" spans="1:15" ht="18">
      <c r="A3" s="407"/>
      <c r="B3" s="688"/>
      <c r="C3" s="689"/>
      <c r="D3" s="689"/>
      <c r="E3" s="690" t="s">
        <v>1137</v>
      </c>
      <c r="F3" s="690"/>
      <c r="G3" s="1048" t="str">
        <f>IF(ISBLANK(Erklärung_1!E4)," ",Erklärung_1!E4)</f>
        <v xml:space="preserve"> </v>
      </c>
      <c r="H3" s="1049"/>
      <c r="I3" s="1049"/>
      <c r="J3" s="1049"/>
      <c r="K3" s="1050"/>
      <c r="L3" s="691"/>
      <c r="M3" s="689"/>
      <c r="N3" s="692"/>
    </row>
    <row r="4" spans="1:15">
      <c r="A4" s="407"/>
      <c r="B4" s="407"/>
      <c r="C4" s="407"/>
      <c r="D4" s="407"/>
      <c r="E4" s="407"/>
      <c r="F4" s="407"/>
      <c r="G4" s="407"/>
      <c r="H4" s="407"/>
      <c r="I4" s="407"/>
      <c r="J4" s="407"/>
      <c r="K4" s="407"/>
      <c r="L4" s="407"/>
      <c r="M4" s="407"/>
      <c r="N4" s="407"/>
    </row>
    <row r="5" spans="1:15" ht="16.5">
      <c r="A5" s="407"/>
      <c r="B5" s="581" t="s">
        <v>1152</v>
      </c>
      <c r="C5" s="693"/>
      <c r="D5" s="407"/>
      <c r="E5" s="407"/>
      <c r="F5" s="407"/>
      <c r="G5" s="407"/>
      <c r="H5" s="407"/>
      <c r="I5" s="407"/>
      <c r="J5" s="407"/>
      <c r="K5" s="407"/>
      <c r="L5" s="407"/>
      <c r="M5" s="407"/>
      <c r="N5" s="407"/>
    </row>
    <row r="6" spans="1:15" ht="16.5">
      <c r="A6" s="407"/>
      <c r="B6" s="581" t="s">
        <v>1138</v>
      </c>
      <c r="C6" s="693"/>
      <c r="D6" s="407"/>
      <c r="E6" s="407"/>
      <c r="F6" s="407"/>
      <c r="G6" s="407"/>
      <c r="H6" s="407"/>
      <c r="I6" s="407"/>
      <c r="J6" s="407"/>
      <c r="K6" s="407"/>
      <c r="L6" s="407"/>
      <c r="M6" s="407"/>
      <c r="N6" s="407"/>
    </row>
    <row r="7" spans="1:15">
      <c r="A7" s="407"/>
      <c r="B7" s="407"/>
      <c r="C7" s="407"/>
      <c r="D7" s="407"/>
      <c r="E7" s="407"/>
      <c r="F7" s="407"/>
      <c r="G7" s="407"/>
      <c r="H7" s="407"/>
      <c r="I7" s="407"/>
      <c r="J7" s="407"/>
      <c r="K7" s="407"/>
      <c r="L7" s="407"/>
      <c r="M7" s="407"/>
      <c r="N7" s="407"/>
    </row>
    <row r="8" spans="1:15" ht="33.65" customHeight="1">
      <c r="A8" s="407"/>
      <c r="B8" s="1016" t="s">
        <v>1139</v>
      </c>
      <c r="C8" s="1017"/>
      <c r="D8" s="1017"/>
      <c r="E8" s="1017"/>
      <c r="F8" s="1017"/>
      <c r="G8" s="1018"/>
      <c r="H8" s="1025" t="s">
        <v>1140</v>
      </c>
      <c r="I8" s="1025"/>
      <c r="J8" s="1025" t="s">
        <v>1141</v>
      </c>
      <c r="K8" s="1025"/>
      <c r="L8" s="1025" t="s">
        <v>1142</v>
      </c>
      <c r="M8" s="1025"/>
      <c r="N8" s="1025"/>
    </row>
    <row r="9" spans="1:15" ht="16" customHeight="1">
      <c r="A9" s="407"/>
      <c r="B9" s="1019"/>
      <c r="C9" s="1020"/>
      <c r="D9" s="1020"/>
      <c r="E9" s="1020"/>
      <c r="F9" s="1020"/>
      <c r="G9" s="1021"/>
      <c r="H9" s="1026" t="s">
        <v>1143</v>
      </c>
      <c r="I9" s="1026"/>
      <c r="J9" s="1026" t="s">
        <v>1144</v>
      </c>
      <c r="K9" s="1026"/>
      <c r="L9" s="1027" t="s">
        <v>1145</v>
      </c>
      <c r="M9" s="1028"/>
      <c r="N9" s="1028"/>
    </row>
    <row r="10" spans="1:15" ht="18.75" customHeight="1">
      <c r="A10" s="407"/>
      <c r="B10" s="1022"/>
      <c r="C10" s="1023"/>
      <c r="D10" s="1023"/>
      <c r="E10" s="1023"/>
      <c r="F10" s="1023"/>
      <c r="G10" s="1024"/>
      <c r="H10" s="1040" t="s">
        <v>1146</v>
      </c>
      <c r="I10" s="1040"/>
      <c r="J10" s="1040" t="s">
        <v>1146</v>
      </c>
      <c r="K10" s="1040"/>
      <c r="L10" s="1029"/>
      <c r="M10" s="1029"/>
      <c r="N10" s="1029"/>
    </row>
    <row r="11" spans="1:15" ht="14.15" customHeight="1">
      <c r="A11" s="407"/>
      <c r="B11" s="1012" t="s">
        <v>59</v>
      </c>
      <c r="C11" s="1013"/>
      <c r="D11" s="1013"/>
      <c r="E11" s="1013"/>
      <c r="F11" s="1013"/>
      <c r="G11" s="1014"/>
      <c r="H11" s="1015" t="s">
        <v>60</v>
      </c>
      <c r="I11" s="1015"/>
      <c r="J11" s="1015" t="s">
        <v>61</v>
      </c>
      <c r="K11" s="1015"/>
      <c r="L11" s="1015" t="s">
        <v>62</v>
      </c>
      <c r="M11" s="1015"/>
      <c r="N11" s="1015"/>
    </row>
    <row r="12" spans="1:15" ht="19" customHeight="1">
      <c r="A12" s="407"/>
      <c r="B12" s="1003"/>
      <c r="C12" s="1002"/>
      <c r="D12" s="1002"/>
      <c r="E12" s="1002"/>
      <c r="F12" s="1002"/>
      <c r="G12" s="1004"/>
      <c r="H12" s="1010"/>
      <c r="I12" s="1010"/>
      <c r="J12" s="1011"/>
      <c r="K12" s="1011"/>
      <c r="L12" s="1009" t="str">
        <f>IF(OR(ISBLANK(B12),ISBLANK(H12),ISBLANK(J12))," ",IF(H12&gt;=J12,"vorhanden","nicht vorhanden"))</f>
        <v xml:space="preserve"> </v>
      </c>
      <c r="M12" s="1009"/>
      <c r="N12" s="1009"/>
    </row>
    <row r="13" spans="1:15" ht="19" customHeight="1">
      <c r="A13" s="407"/>
      <c r="B13" s="1003"/>
      <c r="C13" s="1002"/>
      <c r="D13" s="1002"/>
      <c r="E13" s="1002"/>
      <c r="F13" s="1002"/>
      <c r="G13" s="1004"/>
      <c r="H13" s="1010"/>
      <c r="I13" s="1010"/>
      <c r="J13" s="1011"/>
      <c r="K13" s="1011"/>
      <c r="L13" s="1009" t="str">
        <f t="shared" ref="L13:L21" si="0">IF(OR(ISBLANK(B13),ISBLANK(H13),ISBLANK(J13))," ",IF(H13&gt;=J13,"vorhanden","nicht vorhanden"))</f>
        <v xml:space="preserve"> </v>
      </c>
      <c r="M13" s="1009"/>
      <c r="N13" s="1009"/>
    </row>
    <row r="14" spans="1:15" ht="19" customHeight="1">
      <c r="A14" s="407"/>
      <c r="B14" s="1003"/>
      <c r="C14" s="1002"/>
      <c r="D14" s="1002"/>
      <c r="E14" s="1002"/>
      <c r="F14" s="1002"/>
      <c r="G14" s="1004"/>
      <c r="H14" s="1010"/>
      <c r="I14" s="1010"/>
      <c r="J14" s="1011"/>
      <c r="K14" s="1011"/>
      <c r="L14" s="1009" t="str">
        <f t="shared" si="0"/>
        <v xml:space="preserve"> </v>
      </c>
      <c r="M14" s="1009"/>
      <c r="N14" s="1009"/>
    </row>
    <row r="15" spans="1:15" ht="19" customHeight="1">
      <c r="A15" s="407"/>
      <c r="B15" s="1003"/>
      <c r="C15" s="1002"/>
      <c r="D15" s="1002"/>
      <c r="E15" s="1002"/>
      <c r="F15" s="1002"/>
      <c r="G15" s="1004"/>
      <c r="H15" s="1005"/>
      <c r="I15" s="1006"/>
      <c r="J15" s="1007"/>
      <c r="K15" s="1008"/>
      <c r="L15" s="1009" t="str">
        <f t="shared" si="0"/>
        <v xml:space="preserve"> </v>
      </c>
      <c r="M15" s="1009"/>
      <c r="N15" s="1009"/>
    </row>
    <row r="16" spans="1:15" ht="19" customHeight="1">
      <c r="A16" s="407"/>
      <c r="B16" s="1003"/>
      <c r="C16" s="1002"/>
      <c r="D16" s="1002"/>
      <c r="E16" s="1002"/>
      <c r="F16" s="1002"/>
      <c r="G16" s="1004"/>
      <c r="H16" s="1005"/>
      <c r="I16" s="1006"/>
      <c r="J16" s="1007"/>
      <c r="K16" s="1008"/>
      <c r="L16" s="1009" t="str">
        <f t="shared" si="0"/>
        <v xml:space="preserve"> </v>
      </c>
      <c r="M16" s="1009"/>
      <c r="N16" s="1009"/>
    </row>
    <row r="17" spans="1:14" ht="19" customHeight="1">
      <c r="A17" s="407"/>
      <c r="B17" s="1003"/>
      <c r="C17" s="1002"/>
      <c r="D17" s="1002"/>
      <c r="E17" s="1002"/>
      <c r="F17" s="1002"/>
      <c r="G17" s="1004"/>
      <c r="H17" s="1005"/>
      <c r="I17" s="1006"/>
      <c r="J17" s="1007"/>
      <c r="K17" s="1008"/>
      <c r="L17" s="1009" t="str">
        <f t="shared" si="0"/>
        <v xml:space="preserve"> </v>
      </c>
      <c r="M17" s="1009"/>
      <c r="N17" s="1009"/>
    </row>
    <row r="18" spans="1:14" ht="19" customHeight="1">
      <c r="A18" s="407"/>
      <c r="B18" s="1003"/>
      <c r="C18" s="1002"/>
      <c r="D18" s="1002"/>
      <c r="E18" s="1002"/>
      <c r="F18" s="1002"/>
      <c r="G18" s="1004"/>
      <c r="H18" s="1005"/>
      <c r="I18" s="1006"/>
      <c r="J18" s="1007"/>
      <c r="K18" s="1008"/>
      <c r="L18" s="1009" t="str">
        <f t="shared" si="0"/>
        <v xml:space="preserve"> </v>
      </c>
      <c r="M18" s="1009"/>
      <c r="N18" s="1009"/>
    </row>
    <row r="19" spans="1:14" ht="19" customHeight="1">
      <c r="A19" s="407"/>
      <c r="B19" s="1003"/>
      <c r="C19" s="1002"/>
      <c r="D19" s="1002"/>
      <c r="E19" s="1002"/>
      <c r="F19" s="1002"/>
      <c r="G19" s="1004"/>
      <c r="H19" s="1005"/>
      <c r="I19" s="1006"/>
      <c r="J19" s="1007"/>
      <c r="K19" s="1008"/>
      <c r="L19" s="1009" t="str">
        <f t="shared" si="0"/>
        <v xml:space="preserve"> </v>
      </c>
      <c r="M19" s="1009"/>
      <c r="N19" s="1009"/>
    </row>
    <row r="20" spans="1:14" ht="19" customHeight="1">
      <c r="A20" s="407"/>
      <c r="B20" s="1003"/>
      <c r="C20" s="1002"/>
      <c r="D20" s="1002"/>
      <c r="E20" s="1002"/>
      <c r="F20" s="1002"/>
      <c r="G20" s="1004"/>
      <c r="H20" s="1005"/>
      <c r="I20" s="1006"/>
      <c r="J20" s="1007"/>
      <c r="K20" s="1008"/>
      <c r="L20" s="1009" t="str">
        <f t="shared" si="0"/>
        <v xml:space="preserve"> </v>
      </c>
      <c r="M20" s="1009"/>
      <c r="N20" s="1009"/>
    </row>
    <row r="21" spans="1:14" ht="19" customHeight="1">
      <c r="A21" s="407"/>
      <c r="B21" s="1003"/>
      <c r="C21" s="1002"/>
      <c r="D21" s="1002"/>
      <c r="E21" s="1002"/>
      <c r="F21" s="1002"/>
      <c r="G21" s="1004"/>
      <c r="H21" s="1005"/>
      <c r="I21" s="1006"/>
      <c r="J21" s="1007"/>
      <c r="K21" s="1008"/>
      <c r="L21" s="1009" t="str">
        <f t="shared" si="0"/>
        <v xml:space="preserve"> </v>
      </c>
      <c r="M21" s="1009"/>
      <c r="N21" s="1009"/>
    </row>
    <row r="22" spans="1:14" ht="15" customHeight="1">
      <c r="A22" s="407"/>
      <c r="B22" s="1037"/>
      <c r="C22" s="1037"/>
      <c r="D22" s="1038"/>
      <c r="E22" s="1038"/>
      <c r="F22" s="1038"/>
      <c r="G22" s="1038"/>
      <c r="H22" s="1039"/>
      <c r="I22" s="1039"/>
      <c r="J22" s="1039"/>
      <c r="K22" s="1039"/>
      <c r="L22" s="1037"/>
      <c r="M22" s="1037"/>
      <c r="N22" s="1037"/>
    </row>
    <row r="23" spans="1:14" ht="19" customHeight="1">
      <c r="A23" s="407"/>
      <c r="B23" s="1000" t="s">
        <v>1147</v>
      </c>
      <c r="C23" s="1000"/>
      <c r="D23" s="1000"/>
      <c r="E23" s="1000"/>
      <c r="F23" s="1000"/>
      <c r="G23" s="1000"/>
      <c r="H23" s="1035"/>
      <c r="I23" s="1035"/>
      <c r="J23" s="1035"/>
      <c r="K23" s="1035"/>
      <c r="L23" s="1036"/>
      <c r="M23" s="1036"/>
      <c r="N23" s="1036"/>
    </row>
    <row r="24" spans="1:14" ht="19" customHeight="1">
      <c r="A24" s="407"/>
      <c r="B24" s="1001"/>
      <c r="C24" s="1001"/>
      <c r="D24" s="1001"/>
      <c r="E24" s="1001"/>
      <c r="F24" s="1001"/>
      <c r="G24" s="1001"/>
      <c r="H24" s="1001"/>
      <c r="I24" s="1001"/>
      <c r="J24" s="1001"/>
      <c r="K24" s="1001"/>
      <c r="L24" s="1001"/>
      <c r="M24" s="1001"/>
      <c r="N24" s="1001"/>
    </row>
    <row r="25" spans="1:14" ht="19" customHeight="1">
      <c r="A25" s="407"/>
      <c r="B25" s="1002"/>
      <c r="C25" s="1002"/>
      <c r="D25" s="1002"/>
      <c r="E25" s="1002"/>
      <c r="F25" s="1002"/>
      <c r="G25" s="1002"/>
      <c r="H25" s="1002"/>
      <c r="I25" s="1002"/>
      <c r="J25" s="1002"/>
      <c r="K25" s="1002"/>
      <c r="L25" s="1002"/>
      <c r="M25" s="1002"/>
      <c r="N25" s="1002"/>
    </row>
    <row r="26" spans="1:14" ht="19" customHeight="1">
      <c r="A26" s="407"/>
      <c r="B26" s="1002"/>
      <c r="C26" s="1002"/>
      <c r="D26" s="1002"/>
      <c r="E26" s="1002"/>
      <c r="F26" s="1002"/>
      <c r="G26" s="1002"/>
      <c r="H26" s="1002"/>
      <c r="I26" s="1002"/>
      <c r="J26" s="1002"/>
      <c r="K26" s="1002"/>
      <c r="L26" s="1002"/>
      <c r="M26" s="1002"/>
      <c r="N26" s="1002"/>
    </row>
    <row r="27" spans="1:14" ht="19" customHeight="1">
      <c r="A27" s="407"/>
      <c r="B27" s="1002"/>
      <c r="C27" s="1002"/>
      <c r="D27" s="1002"/>
      <c r="E27" s="1002"/>
      <c r="F27" s="1002"/>
      <c r="G27" s="1002"/>
      <c r="H27" s="1002"/>
      <c r="I27" s="1002"/>
      <c r="J27" s="1002"/>
      <c r="K27" s="1002"/>
      <c r="L27" s="1002"/>
      <c r="M27" s="1002"/>
      <c r="N27" s="1002"/>
    </row>
    <row r="28" spans="1:14">
      <c r="A28" s="407"/>
      <c r="B28" s="407"/>
      <c r="C28" s="407"/>
      <c r="D28" s="407"/>
      <c r="E28" s="407"/>
      <c r="F28" s="407"/>
      <c r="G28" s="407"/>
      <c r="H28" s="407"/>
      <c r="I28" s="407"/>
      <c r="J28" s="407"/>
      <c r="K28" s="407"/>
      <c r="L28" s="407"/>
      <c r="M28" s="407"/>
      <c r="N28" s="407"/>
    </row>
    <row r="29" spans="1:14" ht="13">
      <c r="A29" s="407"/>
      <c r="B29" s="694" t="s">
        <v>1097</v>
      </c>
      <c r="C29" s="407"/>
      <c r="D29" s="407"/>
      <c r="E29" s="407"/>
      <c r="F29" s="407"/>
      <c r="G29" s="407"/>
      <c r="H29" s="407"/>
      <c r="I29" s="407"/>
      <c r="J29" s="407"/>
      <c r="K29" s="407"/>
      <c r="L29" s="407"/>
      <c r="M29" s="407"/>
      <c r="N29" s="407"/>
    </row>
    <row r="30" spans="1:14" ht="15" customHeight="1">
      <c r="A30" s="407"/>
      <c r="B30" s="695">
        <v>7</v>
      </c>
      <c r="C30" s="1031" t="s">
        <v>1153</v>
      </c>
      <c r="D30" s="1031"/>
      <c r="E30" s="1031"/>
      <c r="F30" s="1031"/>
      <c r="G30" s="1031"/>
      <c r="H30" s="1031"/>
      <c r="I30" s="1031"/>
      <c r="J30" s="1031"/>
      <c r="K30" s="1031"/>
      <c r="L30" s="1031"/>
      <c r="M30" s="1031"/>
      <c r="N30" s="1031"/>
    </row>
    <row r="31" spans="1:14" ht="15" customHeight="1">
      <c r="A31" s="407"/>
      <c r="B31" s="446">
        <v>8</v>
      </c>
      <c r="C31" s="1031" t="s">
        <v>1148</v>
      </c>
      <c r="D31" s="1031"/>
      <c r="E31" s="1031"/>
      <c r="F31" s="1031"/>
      <c r="G31" s="1031"/>
      <c r="H31" s="1031"/>
      <c r="I31" s="1031"/>
      <c r="J31" s="1031"/>
      <c r="K31" s="1031"/>
      <c r="L31" s="1031"/>
      <c r="M31" s="1031"/>
      <c r="N31" s="1031"/>
    </row>
    <row r="32" spans="1:14" ht="9.75" customHeight="1">
      <c r="A32" s="407"/>
      <c r="B32" s="446"/>
      <c r="C32" s="696"/>
      <c r="D32" s="696"/>
      <c r="E32" s="696"/>
      <c r="F32" s="696"/>
      <c r="G32" s="696"/>
      <c r="H32" s="696"/>
      <c r="I32" s="696"/>
      <c r="J32" s="696"/>
      <c r="K32" s="696"/>
      <c r="L32" s="696"/>
      <c r="M32" s="696"/>
      <c r="N32" s="696"/>
    </row>
    <row r="33" spans="1:14" ht="5.25" customHeight="1">
      <c r="A33" s="407"/>
      <c r="B33" s="446"/>
      <c r="C33" s="696"/>
      <c r="D33" s="696"/>
      <c r="E33" s="696"/>
      <c r="F33" s="696"/>
      <c r="G33" s="696"/>
      <c r="H33" s="696"/>
      <c r="I33" s="696"/>
      <c r="J33" s="696"/>
      <c r="K33" s="696"/>
      <c r="L33" s="696"/>
      <c r="M33" s="696"/>
      <c r="N33" s="696"/>
    </row>
    <row r="34" spans="1:14" s="683" customFormat="1" ht="20.149999999999999" customHeight="1">
      <c r="A34" s="697"/>
      <c r="B34" s="698"/>
      <c r="C34" s="699"/>
      <c r="D34" s="699"/>
      <c r="E34" s="699"/>
      <c r="F34" s="700"/>
      <c r="G34" s="700"/>
      <c r="H34" s="700"/>
      <c r="I34" s="700"/>
      <c r="J34" s="1032" t="s">
        <v>1149</v>
      </c>
      <c r="K34" s="1032"/>
      <c r="L34" s="1032"/>
      <c r="M34" s="1033" t="s">
        <v>1136</v>
      </c>
      <c r="N34" s="1034"/>
    </row>
    <row r="35" spans="1:14">
      <c r="A35" s="407"/>
      <c r="B35" s="407"/>
      <c r="C35" s="407"/>
      <c r="D35" s="407"/>
      <c r="E35" s="407"/>
      <c r="F35" s="407"/>
      <c r="G35" s="407"/>
      <c r="H35" s="407"/>
      <c r="I35" s="407"/>
      <c r="J35" s="407"/>
      <c r="K35" s="407"/>
      <c r="L35" s="407"/>
      <c r="M35" s="407"/>
      <c r="N35" s="407"/>
    </row>
    <row r="36" spans="1:14" ht="33.65" customHeight="1">
      <c r="A36" s="407"/>
      <c r="B36" s="1016" t="s">
        <v>1139</v>
      </c>
      <c r="C36" s="1017"/>
      <c r="D36" s="1017"/>
      <c r="E36" s="1017"/>
      <c r="F36" s="1017"/>
      <c r="G36" s="1018"/>
      <c r="H36" s="1025" t="s">
        <v>1140</v>
      </c>
      <c r="I36" s="1025"/>
      <c r="J36" s="1025" t="s">
        <v>1141</v>
      </c>
      <c r="K36" s="1025"/>
      <c r="L36" s="1025" t="s">
        <v>1142</v>
      </c>
      <c r="M36" s="1025"/>
      <c r="N36" s="1025"/>
    </row>
    <row r="37" spans="1:14" ht="16" customHeight="1">
      <c r="A37" s="407"/>
      <c r="B37" s="1019"/>
      <c r="C37" s="1020"/>
      <c r="D37" s="1020"/>
      <c r="E37" s="1020"/>
      <c r="F37" s="1020"/>
      <c r="G37" s="1021"/>
      <c r="H37" s="1026" t="s">
        <v>1143</v>
      </c>
      <c r="I37" s="1026"/>
      <c r="J37" s="1026" t="s">
        <v>1144</v>
      </c>
      <c r="K37" s="1026"/>
      <c r="L37" s="1027" t="s">
        <v>1145</v>
      </c>
      <c r="M37" s="1028"/>
      <c r="N37" s="1028"/>
    </row>
    <row r="38" spans="1:14" ht="19" customHeight="1">
      <c r="A38" s="407"/>
      <c r="B38" s="1022"/>
      <c r="C38" s="1023"/>
      <c r="D38" s="1023"/>
      <c r="E38" s="1023"/>
      <c r="F38" s="1023"/>
      <c r="G38" s="1024"/>
      <c r="H38" s="1030" t="s">
        <v>1146</v>
      </c>
      <c r="I38" s="1030"/>
      <c r="J38" s="1030" t="s">
        <v>1146</v>
      </c>
      <c r="K38" s="1030"/>
      <c r="L38" s="1029"/>
      <c r="M38" s="1029"/>
      <c r="N38" s="1029"/>
    </row>
    <row r="39" spans="1:14" ht="14.15" customHeight="1">
      <c r="A39" s="407"/>
      <c r="B39" s="1012" t="s">
        <v>59</v>
      </c>
      <c r="C39" s="1013"/>
      <c r="D39" s="1013"/>
      <c r="E39" s="1013"/>
      <c r="F39" s="1013"/>
      <c r="G39" s="1014"/>
      <c r="H39" s="1015" t="s">
        <v>61</v>
      </c>
      <c r="I39" s="1015"/>
      <c r="J39" s="1015" t="s">
        <v>62</v>
      </c>
      <c r="K39" s="1015"/>
      <c r="L39" s="1015" t="s">
        <v>63</v>
      </c>
      <c r="M39" s="1015"/>
      <c r="N39" s="1015"/>
    </row>
    <row r="40" spans="1:14" ht="19" customHeight="1">
      <c r="A40" s="407"/>
      <c r="B40" s="1003"/>
      <c r="C40" s="1002"/>
      <c r="D40" s="1002"/>
      <c r="E40" s="1002"/>
      <c r="F40" s="1002"/>
      <c r="G40" s="1004"/>
      <c r="H40" s="1010"/>
      <c r="I40" s="1010"/>
      <c r="J40" s="1011"/>
      <c r="K40" s="1011"/>
      <c r="L40" s="1009" t="str">
        <f>IF(OR(ISBLANK(B40),ISBLANK(H40),ISBLANK(J40))," ",IF(H40&gt;=J40,"vorhanden","nicht vorhanden"))</f>
        <v xml:space="preserve"> </v>
      </c>
      <c r="M40" s="1009"/>
      <c r="N40" s="1009"/>
    </row>
    <row r="41" spans="1:14" ht="19" customHeight="1">
      <c r="A41" s="407"/>
      <c r="B41" s="1003"/>
      <c r="C41" s="1002"/>
      <c r="D41" s="1002"/>
      <c r="E41" s="1002"/>
      <c r="F41" s="1002"/>
      <c r="G41" s="1004"/>
      <c r="H41" s="1010"/>
      <c r="I41" s="1010"/>
      <c r="J41" s="1011"/>
      <c r="K41" s="1011"/>
      <c r="L41" s="1009" t="str">
        <f t="shared" ref="L41:L54" si="1">IF(OR(ISBLANK(B41),ISBLANK(H41),ISBLANK(J41))," ",IF(H41&gt;=J41,"vorhanden","nicht vorhanden"))</f>
        <v xml:space="preserve"> </v>
      </c>
      <c r="M41" s="1009"/>
      <c r="N41" s="1009"/>
    </row>
    <row r="42" spans="1:14" ht="19" customHeight="1">
      <c r="A42" s="407"/>
      <c r="B42" s="1003"/>
      <c r="C42" s="1002"/>
      <c r="D42" s="1002"/>
      <c r="E42" s="1002"/>
      <c r="F42" s="1002"/>
      <c r="G42" s="1004"/>
      <c r="H42" s="1010"/>
      <c r="I42" s="1010"/>
      <c r="J42" s="1011"/>
      <c r="K42" s="1011"/>
      <c r="L42" s="1009" t="str">
        <f t="shared" si="1"/>
        <v xml:space="preserve"> </v>
      </c>
      <c r="M42" s="1009"/>
      <c r="N42" s="1009"/>
    </row>
    <row r="43" spans="1:14" ht="19" customHeight="1">
      <c r="A43" s="407"/>
      <c r="B43" s="1003"/>
      <c r="C43" s="1002"/>
      <c r="D43" s="1002"/>
      <c r="E43" s="1002"/>
      <c r="F43" s="1002"/>
      <c r="G43" s="1004"/>
      <c r="H43" s="1005"/>
      <c r="I43" s="1006"/>
      <c r="J43" s="1007"/>
      <c r="K43" s="1008"/>
      <c r="L43" s="1009" t="str">
        <f t="shared" si="1"/>
        <v xml:space="preserve"> </v>
      </c>
      <c r="M43" s="1009"/>
      <c r="N43" s="1009"/>
    </row>
    <row r="44" spans="1:14" ht="19" customHeight="1">
      <c r="A44" s="407"/>
      <c r="B44" s="1003"/>
      <c r="C44" s="1002"/>
      <c r="D44" s="1002"/>
      <c r="E44" s="1002"/>
      <c r="F44" s="1002"/>
      <c r="G44" s="1004"/>
      <c r="H44" s="1005"/>
      <c r="I44" s="1006"/>
      <c r="J44" s="1007"/>
      <c r="K44" s="1008"/>
      <c r="L44" s="1009" t="str">
        <f t="shared" si="1"/>
        <v xml:space="preserve"> </v>
      </c>
      <c r="M44" s="1009"/>
      <c r="N44" s="1009"/>
    </row>
    <row r="45" spans="1:14" ht="19" customHeight="1">
      <c r="A45" s="407"/>
      <c r="B45" s="1003"/>
      <c r="C45" s="1002"/>
      <c r="D45" s="1002"/>
      <c r="E45" s="1002"/>
      <c r="F45" s="1002"/>
      <c r="G45" s="1004"/>
      <c r="H45" s="1005"/>
      <c r="I45" s="1006"/>
      <c r="J45" s="1007"/>
      <c r="K45" s="1008"/>
      <c r="L45" s="1009" t="str">
        <f t="shared" si="1"/>
        <v xml:space="preserve"> </v>
      </c>
      <c r="M45" s="1009"/>
      <c r="N45" s="1009"/>
    </row>
    <row r="46" spans="1:14" ht="19" customHeight="1">
      <c r="A46" s="407"/>
      <c r="B46" s="1003"/>
      <c r="C46" s="1002"/>
      <c r="D46" s="1002"/>
      <c r="E46" s="1002"/>
      <c r="F46" s="1002"/>
      <c r="G46" s="1004"/>
      <c r="H46" s="1005"/>
      <c r="I46" s="1006"/>
      <c r="J46" s="1007"/>
      <c r="K46" s="1008"/>
      <c r="L46" s="1009" t="str">
        <f t="shared" si="1"/>
        <v xml:space="preserve"> </v>
      </c>
      <c r="M46" s="1009"/>
      <c r="N46" s="1009"/>
    </row>
    <row r="47" spans="1:14" ht="19" customHeight="1">
      <c r="A47" s="407"/>
      <c r="B47" s="1003"/>
      <c r="C47" s="1002"/>
      <c r="D47" s="1002"/>
      <c r="E47" s="1002"/>
      <c r="F47" s="1002"/>
      <c r="G47" s="1004"/>
      <c r="H47" s="1005"/>
      <c r="I47" s="1006"/>
      <c r="J47" s="1007"/>
      <c r="K47" s="1008"/>
      <c r="L47" s="1009" t="str">
        <f t="shared" si="1"/>
        <v xml:space="preserve"> </v>
      </c>
      <c r="M47" s="1009"/>
      <c r="N47" s="1009"/>
    </row>
    <row r="48" spans="1:14" ht="19" customHeight="1">
      <c r="A48" s="407"/>
      <c r="B48" s="1003"/>
      <c r="C48" s="1002"/>
      <c r="D48" s="1002"/>
      <c r="E48" s="1002"/>
      <c r="F48" s="1002"/>
      <c r="G48" s="1004"/>
      <c r="H48" s="1005"/>
      <c r="I48" s="1006"/>
      <c r="J48" s="1007"/>
      <c r="K48" s="1008"/>
      <c r="L48" s="1009" t="str">
        <f t="shared" si="1"/>
        <v xml:space="preserve"> </v>
      </c>
      <c r="M48" s="1009"/>
      <c r="N48" s="1009"/>
    </row>
    <row r="49" spans="1:14" ht="19" customHeight="1">
      <c r="A49" s="407"/>
      <c r="B49" s="1003"/>
      <c r="C49" s="1002"/>
      <c r="D49" s="1002"/>
      <c r="E49" s="1002"/>
      <c r="F49" s="1002"/>
      <c r="G49" s="1004"/>
      <c r="H49" s="1005"/>
      <c r="I49" s="1006"/>
      <c r="J49" s="1007"/>
      <c r="K49" s="1008"/>
      <c r="L49" s="1009" t="str">
        <f t="shared" si="1"/>
        <v xml:space="preserve"> </v>
      </c>
      <c r="M49" s="1009"/>
      <c r="N49" s="1009"/>
    </row>
    <row r="50" spans="1:14" ht="19" customHeight="1">
      <c r="A50" s="407"/>
      <c r="B50" s="1003"/>
      <c r="C50" s="1002"/>
      <c r="D50" s="1002"/>
      <c r="E50" s="1002"/>
      <c r="F50" s="1002"/>
      <c r="G50" s="1004"/>
      <c r="H50" s="1005"/>
      <c r="I50" s="1006"/>
      <c r="J50" s="1007"/>
      <c r="K50" s="1008"/>
      <c r="L50" s="1009" t="str">
        <f t="shared" si="1"/>
        <v xml:space="preserve"> </v>
      </c>
      <c r="M50" s="1009"/>
      <c r="N50" s="1009"/>
    </row>
    <row r="51" spans="1:14" ht="19" customHeight="1">
      <c r="A51" s="407"/>
      <c r="B51" s="1003"/>
      <c r="C51" s="1002"/>
      <c r="D51" s="1002"/>
      <c r="E51" s="1002"/>
      <c r="F51" s="1002"/>
      <c r="G51" s="1004"/>
      <c r="H51" s="1005"/>
      <c r="I51" s="1006"/>
      <c r="J51" s="1007"/>
      <c r="K51" s="1008"/>
      <c r="L51" s="1009" t="str">
        <f t="shared" si="1"/>
        <v xml:space="preserve"> </v>
      </c>
      <c r="M51" s="1009"/>
      <c r="N51" s="1009"/>
    </row>
    <row r="52" spans="1:14" ht="19" customHeight="1">
      <c r="A52" s="407"/>
      <c r="B52" s="1003"/>
      <c r="C52" s="1002"/>
      <c r="D52" s="1002"/>
      <c r="E52" s="1002"/>
      <c r="F52" s="1002"/>
      <c r="G52" s="1004"/>
      <c r="H52" s="1005"/>
      <c r="I52" s="1006"/>
      <c r="J52" s="1007"/>
      <c r="K52" s="1008"/>
      <c r="L52" s="1009" t="str">
        <f t="shared" si="1"/>
        <v xml:space="preserve"> </v>
      </c>
      <c r="M52" s="1009"/>
      <c r="N52" s="1009"/>
    </row>
    <row r="53" spans="1:14" ht="19" customHeight="1">
      <c r="A53" s="407"/>
      <c r="B53" s="1003"/>
      <c r="C53" s="1002"/>
      <c r="D53" s="1002"/>
      <c r="E53" s="1002"/>
      <c r="F53" s="1002"/>
      <c r="G53" s="1004"/>
      <c r="H53" s="1005"/>
      <c r="I53" s="1006"/>
      <c r="J53" s="1007"/>
      <c r="K53" s="1008"/>
      <c r="L53" s="1009" t="str">
        <f t="shared" si="1"/>
        <v xml:space="preserve"> </v>
      </c>
      <c r="M53" s="1009"/>
      <c r="N53" s="1009"/>
    </row>
    <row r="54" spans="1:14" ht="19" customHeight="1">
      <c r="A54" s="407"/>
      <c r="B54" s="1003"/>
      <c r="C54" s="1002"/>
      <c r="D54" s="1002"/>
      <c r="E54" s="1002"/>
      <c r="F54" s="1002"/>
      <c r="G54" s="1004"/>
      <c r="H54" s="1005"/>
      <c r="I54" s="1006"/>
      <c r="J54" s="1007"/>
      <c r="K54" s="1008"/>
      <c r="L54" s="1009" t="str">
        <f t="shared" si="1"/>
        <v xml:space="preserve"> </v>
      </c>
      <c r="M54" s="1009"/>
      <c r="N54" s="1009"/>
    </row>
    <row r="55" spans="1:14">
      <c r="A55" s="407"/>
      <c r="B55" s="407"/>
      <c r="C55" s="407"/>
      <c r="D55" s="407"/>
      <c r="E55" s="407"/>
      <c r="F55" s="407"/>
      <c r="G55" s="407"/>
      <c r="H55" s="407"/>
      <c r="I55" s="407"/>
      <c r="J55" s="407"/>
      <c r="K55" s="407"/>
      <c r="L55" s="407"/>
      <c r="M55" s="407"/>
      <c r="N55" s="407"/>
    </row>
    <row r="56" spans="1:14" ht="11.25" customHeight="1">
      <c r="A56" s="407"/>
      <c r="B56" s="407"/>
      <c r="C56" s="407"/>
      <c r="D56" s="407"/>
      <c r="E56" s="407"/>
      <c r="F56" s="407"/>
      <c r="G56" s="407"/>
      <c r="H56" s="407"/>
      <c r="I56" s="407"/>
      <c r="J56" s="407"/>
      <c r="K56" s="407"/>
      <c r="L56" s="407"/>
      <c r="M56" s="407"/>
      <c r="N56" s="407"/>
    </row>
    <row r="57" spans="1:14" ht="19" customHeight="1">
      <c r="A57" s="407"/>
      <c r="B57" s="1000" t="s">
        <v>1147</v>
      </c>
      <c r="C57" s="1000"/>
      <c r="D57" s="1000"/>
      <c r="E57" s="1000"/>
      <c r="F57" s="1000"/>
      <c r="G57" s="1000"/>
      <c r="H57" s="407"/>
      <c r="I57" s="407"/>
      <c r="J57" s="407"/>
      <c r="K57" s="407"/>
      <c r="L57" s="407"/>
      <c r="M57" s="407"/>
      <c r="N57" s="407"/>
    </row>
    <row r="58" spans="1:14" ht="19" customHeight="1">
      <c r="A58" s="407"/>
      <c r="B58" s="1001"/>
      <c r="C58" s="1001"/>
      <c r="D58" s="1001"/>
      <c r="E58" s="1001"/>
      <c r="F58" s="1001"/>
      <c r="G58" s="1001"/>
      <c r="H58" s="1001"/>
      <c r="I58" s="1001"/>
      <c r="J58" s="1001"/>
      <c r="K58" s="1001"/>
      <c r="L58" s="1001"/>
      <c r="M58" s="1001"/>
      <c r="N58" s="1001"/>
    </row>
    <row r="59" spans="1:14" ht="19" customHeight="1">
      <c r="A59" s="407"/>
      <c r="B59" s="1002"/>
      <c r="C59" s="1002"/>
      <c r="D59" s="1002"/>
      <c r="E59" s="1002"/>
      <c r="F59" s="1002"/>
      <c r="G59" s="1002"/>
      <c r="H59" s="1002"/>
      <c r="I59" s="1002"/>
      <c r="J59" s="1002"/>
      <c r="K59" s="1002"/>
      <c r="L59" s="1002"/>
      <c r="M59" s="1002"/>
      <c r="N59" s="1002"/>
    </row>
    <row r="60" spans="1:14" ht="19" customHeight="1">
      <c r="A60" s="407"/>
      <c r="B60" s="1002"/>
      <c r="C60" s="1002"/>
      <c r="D60" s="1002"/>
      <c r="E60" s="1002"/>
      <c r="F60" s="1002"/>
      <c r="G60" s="1002"/>
      <c r="H60" s="1002"/>
      <c r="I60" s="1002"/>
      <c r="J60" s="1002"/>
      <c r="K60" s="1002"/>
      <c r="L60" s="1002"/>
      <c r="M60" s="1002"/>
      <c r="N60" s="1002"/>
    </row>
    <row r="61" spans="1:14" ht="19" customHeight="1">
      <c r="A61" s="407"/>
      <c r="B61" s="1002"/>
      <c r="C61" s="1002"/>
      <c r="D61" s="1002"/>
      <c r="E61" s="1002"/>
      <c r="F61" s="1002"/>
      <c r="G61" s="1002"/>
      <c r="H61" s="1002"/>
      <c r="I61" s="1002"/>
      <c r="J61" s="1002"/>
      <c r="K61" s="1002"/>
      <c r="L61" s="1002"/>
      <c r="M61" s="1002"/>
      <c r="N61" s="1002"/>
    </row>
    <row r="62" spans="1:14" ht="19" customHeight="1">
      <c r="A62" s="407"/>
      <c r="B62" s="1002"/>
      <c r="C62" s="1002"/>
      <c r="D62" s="1002"/>
      <c r="E62" s="1002"/>
      <c r="F62" s="1002"/>
      <c r="G62" s="1002"/>
      <c r="H62" s="1002"/>
      <c r="I62" s="1002"/>
      <c r="J62" s="1002"/>
      <c r="K62" s="1002"/>
      <c r="L62" s="1002"/>
      <c r="M62" s="1002"/>
      <c r="N62" s="1002"/>
    </row>
    <row r="63" spans="1:14" ht="9" customHeight="1">
      <c r="A63" s="407"/>
      <c r="B63" s="407"/>
      <c r="C63" s="407"/>
      <c r="D63" s="407"/>
      <c r="E63" s="407"/>
      <c r="F63" s="407"/>
      <c r="G63" s="407"/>
      <c r="H63" s="407"/>
      <c r="I63" s="407"/>
      <c r="J63" s="407"/>
      <c r="K63" s="407"/>
      <c r="L63" s="407"/>
      <c r="M63" s="407"/>
      <c r="N63" s="407"/>
    </row>
  </sheetData>
  <sheetProtection algorithmName="SHA-512" hashValue="pRvxyT7THI5+H7kDgQ82m+BXI7kLd558VLXt99zWgnQiRuT7AZN2VkR0QQ8Wbp267rRYNownEgU9ePza/7lV7A==" saltValue="z1CpTDNTSWyV9s6562D0TQ==" spinCount="100000" sheet="1" objects="1" scenarios="1"/>
  <mergeCells count="155">
    <mergeCell ref="B1:D1"/>
    <mergeCell ref="F1:L1"/>
    <mergeCell ref="M1:N1"/>
    <mergeCell ref="F2:L2"/>
    <mergeCell ref="M2:N2"/>
    <mergeCell ref="G3:K3"/>
    <mergeCell ref="B11:G11"/>
    <mergeCell ref="H11:I11"/>
    <mergeCell ref="J11:K11"/>
    <mergeCell ref="L11:N11"/>
    <mergeCell ref="B12:G12"/>
    <mergeCell ref="H12:I12"/>
    <mergeCell ref="J12:K12"/>
    <mergeCell ref="L12:N12"/>
    <mergeCell ref="B8:G10"/>
    <mergeCell ref="H8:I8"/>
    <mergeCell ref="J8:K8"/>
    <mergeCell ref="L8:N8"/>
    <mergeCell ref="H9:I9"/>
    <mergeCell ref="J9:K9"/>
    <mergeCell ref="L9:N10"/>
    <mergeCell ref="H10:I10"/>
    <mergeCell ref="J10:K10"/>
    <mergeCell ref="B15:G15"/>
    <mergeCell ref="H15:I15"/>
    <mergeCell ref="J15:K15"/>
    <mergeCell ref="L15:N15"/>
    <mergeCell ref="B16:G16"/>
    <mergeCell ref="H16:I16"/>
    <mergeCell ref="J16:K16"/>
    <mergeCell ref="L16:N16"/>
    <mergeCell ref="B13:G13"/>
    <mergeCell ref="H13:I13"/>
    <mergeCell ref="J13:K13"/>
    <mergeCell ref="L13:N13"/>
    <mergeCell ref="B14:G14"/>
    <mergeCell ref="H14:I14"/>
    <mergeCell ref="J14:K14"/>
    <mergeCell ref="L14:N14"/>
    <mergeCell ref="B19:G19"/>
    <mergeCell ref="H19:I19"/>
    <mergeCell ref="J19:K19"/>
    <mergeCell ref="L19:N19"/>
    <mergeCell ref="B20:G20"/>
    <mergeCell ref="H20:I20"/>
    <mergeCell ref="J20:K20"/>
    <mergeCell ref="L20:N20"/>
    <mergeCell ref="B17:G17"/>
    <mergeCell ref="H17:I17"/>
    <mergeCell ref="J17:K17"/>
    <mergeCell ref="L17:N17"/>
    <mergeCell ref="B18:G18"/>
    <mergeCell ref="H18:I18"/>
    <mergeCell ref="J18:K18"/>
    <mergeCell ref="L18:N18"/>
    <mergeCell ref="B21:G21"/>
    <mergeCell ref="H21:I21"/>
    <mergeCell ref="J21:K21"/>
    <mergeCell ref="L21:N21"/>
    <mergeCell ref="B22:C22"/>
    <mergeCell ref="D22:G22"/>
    <mergeCell ref="H22:I22"/>
    <mergeCell ref="J22:K22"/>
    <mergeCell ref="L22:N22"/>
    <mergeCell ref="B26:N26"/>
    <mergeCell ref="B27:N27"/>
    <mergeCell ref="C30:N30"/>
    <mergeCell ref="C31:N31"/>
    <mergeCell ref="J34:L34"/>
    <mergeCell ref="M34:N34"/>
    <mergeCell ref="B23:G23"/>
    <mergeCell ref="H23:I23"/>
    <mergeCell ref="J23:K23"/>
    <mergeCell ref="L23:N23"/>
    <mergeCell ref="B24:N24"/>
    <mergeCell ref="B25:N25"/>
    <mergeCell ref="B39:G39"/>
    <mergeCell ref="H39:I39"/>
    <mergeCell ref="J39:K39"/>
    <mergeCell ref="L39:N39"/>
    <mergeCell ref="B40:G40"/>
    <mergeCell ref="H40:I40"/>
    <mergeCell ref="J40:K40"/>
    <mergeCell ref="L40:N40"/>
    <mergeCell ref="B36:G38"/>
    <mergeCell ref="H36:I36"/>
    <mergeCell ref="J36:K36"/>
    <mergeCell ref="L36:N36"/>
    <mergeCell ref="H37:I37"/>
    <mergeCell ref="J37:K37"/>
    <mergeCell ref="L37:N38"/>
    <mergeCell ref="H38:I38"/>
    <mergeCell ref="J38:K38"/>
    <mergeCell ref="B43:G43"/>
    <mergeCell ref="H43:I43"/>
    <mergeCell ref="J43:K43"/>
    <mergeCell ref="L43:N43"/>
    <mergeCell ref="B44:G44"/>
    <mergeCell ref="H44:I44"/>
    <mergeCell ref="J44:K44"/>
    <mergeCell ref="L44:N44"/>
    <mergeCell ref="B41:G41"/>
    <mergeCell ref="H41:I41"/>
    <mergeCell ref="J41:K41"/>
    <mergeCell ref="L41:N41"/>
    <mergeCell ref="B42:G42"/>
    <mergeCell ref="H42:I42"/>
    <mergeCell ref="J42:K42"/>
    <mergeCell ref="L42:N42"/>
    <mergeCell ref="B47:G47"/>
    <mergeCell ref="H47:I47"/>
    <mergeCell ref="J47:K47"/>
    <mergeCell ref="L47:N47"/>
    <mergeCell ref="B48:G48"/>
    <mergeCell ref="H48:I48"/>
    <mergeCell ref="J48:K48"/>
    <mergeCell ref="L48:N48"/>
    <mergeCell ref="B45:G45"/>
    <mergeCell ref="H45:I45"/>
    <mergeCell ref="J45:K45"/>
    <mergeCell ref="L45:N45"/>
    <mergeCell ref="B46:G46"/>
    <mergeCell ref="H46:I46"/>
    <mergeCell ref="J46:K46"/>
    <mergeCell ref="L46:N46"/>
    <mergeCell ref="B51:G51"/>
    <mergeCell ref="H51:I51"/>
    <mergeCell ref="J51:K51"/>
    <mergeCell ref="L51:N51"/>
    <mergeCell ref="B52:G52"/>
    <mergeCell ref="H52:I52"/>
    <mergeCell ref="J52:K52"/>
    <mergeCell ref="L52:N52"/>
    <mergeCell ref="B49:G49"/>
    <mergeCell ref="H49:I49"/>
    <mergeCell ref="J49:K49"/>
    <mergeCell ref="L49:N49"/>
    <mergeCell ref="B50:G50"/>
    <mergeCell ref="H50:I50"/>
    <mergeCell ref="J50:K50"/>
    <mergeCell ref="L50:N50"/>
    <mergeCell ref="B57:G57"/>
    <mergeCell ref="B58:N58"/>
    <mergeCell ref="B59:N59"/>
    <mergeCell ref="B60:N60"/>
    <mergeCell ref="B61:N61"/>
    <mergeCell ref="B62:N62"/>
    <mergeCell ref="B53:G53"/>
    <mergeCell ref="H53:I53"/>
    <mergeCell ref="J53:K53"/>
    <mergeCell ref="L53:N53"/>
    <mergeCell ref="B54:G54"/>
    <mergeCell ref="H54:I54"/>
    <mergeCell ref="J54:K54"/>
    <mergeCell ref="L54:N54"/>
  </mergeCells>
  <pageMargins left="0.70866141732283472" right="0.70866141732283472" top="0.78740157480314965" bottom="0.39370078740157483" header="0.31496062992125984" footer="0.31496062992125984"/>
  <pageSetup paperSize="9" scale="90" orientation="landscape" r:id="rId1"/>
  <rowBreaks count="1" manualBreakCount="1">
    <brk id="3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P32"/>
  <sheetViews>
    <sheetView showGridLines="0" zoomScaleNormal="100" workbookViewId="0">
      <selection activeCell="B12" sqref="B12:C12"/>
    </sheetView>
  </sheetViews>
  <sheetFormatPr baseColWidth="10" defaultRowHeight="12.5"/>
  <cols>
    <col min="1" max="1" width="2.1796875" customWidth="1"/>
    <col min="2" max="2" width="25.81640625" customWidth="1"/>
    <col min="4" max="4" width="21.26953125" customWidth="1"/>
    <col min="5" max="5" width="10.26953125" customWidth="1"/>
    <col min="6" max="6" width="9.1796875" customWidth="1"/>
    <col min="7" max="7" width="18.81640625" customWidth="1"/>
    <col min="8" max="9" width="8.54296875" customWidth="1"/>
    <col min="12" max="12" width="10.453125" customWidth="1"/>
    <col min="13" max="13" width="10" customWidth="1"/>
    <col min="14" max="14" width="1.7265625" customWidth="1"/>
  </cols>
  <sheetData>
    <row r="1" spans="2:16" ht="4.5" customHeight="1"/>
    <row r="2" spans="2:16" ht="24" customHeight="1">
      <c r="B2" s="337" t="s">
        <v>32</v>
      </c>
      <c r="C2" s="547" t="str">
        <f>IF(ISBLANK(Erklärung_1!H2)," ",Erklärung_1!H2)</f>
        <v xml:space="preserve"> </v>
      </c>
      <c r="D2" s="1064" t="s">
        <v>1113</v>
      </c>
      <c r="E2" s="1064"/>
      <c r="F2" s="1064"/>
      <c r="G2" s="1064"/>
      <c r="H2" s="1064"/>
      <c r="I2" s="1064"/>
      <c r="J2" s="1064"/>
      <c r="K2" s="1065"/>
      <c r="L2" s="1068" t="s">
        <v>922</v>
      </c>
      <c r="M2" s="1069"/>
      <c r="N2" s="339"/>
      <c r="O2" s="1055"/>
      <c r="P2" s="1055"/>
    </row>
    <row r="3" spans="2:16" ht="20.25" customHeight="1">
      <c r="B3" s="548"/>
      <c r="C3" s="549"/>
      <c r="D3" s="1084" t="s">
        <v>1107</v>
      </c>
      <c r="E3" s="1084"/>
      <c r="F3" s="1084"/>
      <c r="G3" s="1084"/>
      <c r="H3" s="1084"/>
      <c r="I3" s="1084"/>
      <c r="J3" s="1084"/>
      <c r="K3" s="1084"/>
      <c r="L3" s="550"/>
      <c r="M3" s="551"/>
      <c r="N3" s="340"/>
    </row>
    <row r="4" spans="2:16" ht="18">
      <c r="B4" s="1078" t="s">
        <v>955</v>
      </c>
      <c r="C4" s="1079"/>
      <c r="D4" s="1079"/>
      <c r="E4" s="1079"/>
      <c r="F4" s="1077" t="str">
        <f>IF(ISBLANK(Erklärung_1!E4)," ",Erklärung_1!E4)</f>
        <v xml:space="preserve"> </v>
      </c>
      <c r="G4" s="1077"/>
      <c r="H4" s="1077"/>
      <c r="I4" s="1077"/>
      <c r="J4" s="1077"/>
      <c r="K4" s="552"/>
      <c r="L4" s="1066" t="s">
        <v>938</v>
      </c>
      <c r="M4" s="1067"/>
      <c r="N4" s="340"/>
    </row>
    <row r="5" spans="2:16" ht="4.5" customHeight="1">
      <c r="B5" s="553"/>
      <c r="C5" s="554"/>
      <c r="D5" s="554"/>
      <c r="E5" s="555"/>
      <c r="F5" s="555"/>
      <c r="G5" s="555"/>
      <c r="H5" s="555"/>
      <c r="I5" s="555"/>
      <c r="J5" s="555"/>
      <c r="K5" s="555"/>
      <c r="L5" s="556"/>
      <c r="M5" s="557"/>
      <c r="N5" s="340"/>
    </row>
    <row r="6" spans="2:16">
      <c r="B6" s="22"/>
      <c r="C6" s="22"/>
      <c r="D6" s="22"/>
      <c r="E6" s="22"/>
      <c r="F6" s="22"/>
      <c r="G6" s="22"/>
      <c r="H6" s="22"/>
      <c r="I6" s="22"/>
      <c r="J6" s="22"/>
      <c r="K6" s="22"/>
      <c r="L6" s="22"/>
      <c r="M6" s="22"/>
    </row>
    <row r="7" spans="2:16" ht="16.5">
      <c r="B7" s="341" t="s">
        <v>951</v>
      </c>
      <c r="C7" s="22"/>
      <c r="D7" s="22"/>
      <c r="E7" s="22"/>
      <c r="F7" s="22"/>
      <c r="G7" s="22"/>
      <c r="H7" s="22"/>
      <c r="I7" s="22"/>
      <c r="J7" s="22"/>
      <c r="K7" s="22"/>
      <c r="L7" s="22"/>
      <c r="M7" s="22"/>
    </row>
    <row r="8" spans="2:16" ht="4.5" customHeight="1" thickBot="1">
      <c r="B8" s="22"/>
      <c r="C8" s="22"/>
      <c r="D8" s="22"/>
      <c r="E8" s="22"/>
      <c r="F8" s="22"/>
      <c r="G8" s="22"/>
      <c r="H8" s="22"/>
      <c r="I8" s="22"/>
      <c r="J8" s="22"/>
      <c r="K8" s="22"/>
      <c r="L8" s="22"/>
      <c r="M8" s="22"/>
    </row>
    <row r="9" spans="2:16" ht="32.25" customHeight="1">
      <c r="B9" s="1087" t="s">
        <v>4</v>
      </c>
      <c r="C9" s="1088"/>
      <c r="D9" s="1088"/>
      <c r="E9" s="1088"/>
      <c r="F9" s="1088"/>
      <c r="G9" s="1056" t="s">
        <v>953</v>
      </c>
      <c r="H9" s="1058" t="s">
        <v>954</v>
      </c>
      <c r="I9" s="1058"/>
      <c r="J9" s="1060" t="s">
        <v>1119</v>
      </c>
      <c r="K9" s="1060"/>
      <c r="L9" s="1060" t="s">
        <v>1120</v>
      </c>
      <c r="M9" s="1062"/>
    </row>
    <row r="10" spans="2:16" ht="26.25" customHeight="1">
      <c r="B10" s="1089" t="s">
        <v>952</v>
      </c>
      <c r="C10" s="1085"/>
      <c r="D10" s="1070" t="s">
        <v>936</v>
      </c>
      <c r="E10" s="1071"/>
      <c r="F10" s="1085" t="s">
        <v>957</v>
      </c>
      <c r="G10" s="1057"/>
      <c r="H10" s="1059"/>
      <c r="I10" s="1059"/>
      <c r="J10" s="1061"/>
      <c r="K10" s="1061"/>
      <c r="L10" s="1061"/>
      <c r="M10" s="1063"/>
    </row>
    <row r="11" spans="2:16" ht="15" customHeight="1" thickBot="1">
      <c r="B11" s="1090"/>
      <c r="C11" s="1086"/>
      <c r="D11" s="1072"/>
      <c r="E11" s="1073"/>
      <c r="F11" s="1086"/>
      <c r="G11" s="558" t="s">
        <v>16</v>
      </c>
      <c r="H11" s="558" t="s">
        <v>943</v>
      </c>
      <c r="I11" s="558" t="s">
        <v>944</v>
      </c>
      <c r="J11" s="558" t="s">
        <v>943</v>
      </c>
      <c r="K11" s="558" t="s">
        <v>944</v>
      </c>
      <c r="L11" s="558" t="s">
        <v>943</v>
      </c>
      <c r="M11" s="559" t="s">
        <v>944</v>
      </c>
    </row>
    <row r="12" spans="2:16" ht="19" customHeight="1" thickTop="1">
      <c r="B12" s="1053"/>
      <c r="C12" s="1054"/>
      <c r="D12" s="1092"/>
      <c r="E12" s="1054"/>
      <c r="F12" s="561"/>
      <c r="G12" s="562"/>
      <c r="H12" s="561"/>
      <c r="I12" s="561"/>
      <c r="J12" s="561"/>
      <c r="K12" s="561"/>
      <c r="L12" s="561"/>
      <c r="M12" s="563"/>
    </row>
    <row r="13" spans="2:16" ht="19" customHeight="1">
      <c r="B13" s="1074"/>
      <c r="C13" s="1075"/>
      <c r="D13" s="1076"/>
      <c r="E13" s="1075"/>
      <c r="F13" s="564"/>
      <c r="G13" s="565"/>
      <c r="H13" s="564"/>
      <c r="I13" s="564"/>
      <c r="J13" s="564"/>
      <c r="K13" s="564"/>
      <c r="L13" s="564"/>
      <c r="M13" s="566"/>
    </row>
    <row r="14" spans="2:16" ht="19" customHeight="1">
      <c r="B14" s="1074"/>
      <c r="C14" s="1075"/>
      <c r="D14" s="1076"/>
      <c r="E14" s="1075"/>
      <c r="F14" s="564"/>
      <c r="G14" s="565"/>
      <c r="H14" s="564"/>
      <c r="I14" s="564"/>
      <c r="J14" s="564"/>
      <c r="K14" s="564"/>
      <c r="L14" s="564"/>
      <c r="M14" s="566"/>
    </row>
    <row r="15" spans="2:16" ht="19" customHeight="1">
      <c r="B15" s="1074"/>
      <c r="C15" s="1075"/>
      <c r="D15" s="1076"/>
      <c r="E15" s="1075"/>
      <c r="F15" s="564"/>
      <c r="G15" s="565"/>
      <c r="H15" s="564"/>
      <c r="I15" s="564"/>
      <c r="J15" s="564"/>
      <c r="K15" s="564"/>
      <c r="L15" s="564"/>
      <c r="M15" s="566"/>
    </row>
    <row r="16" spans="2:16" ht="19" customHeight="1">
      <c r="B16" s="1074"/>
      <c r="C16" s="1075"/>
      <c r="D16" s="1076"/>
      <c r="E16" s="1075"/>
      <c r="F16" s="564"/>
      <c r="G16" s="565"/>
      <c r="H16" s="564"/>
      <c r="I16" s="564"/>
      <c r="J16" s="564"/>
      <c r="K16" s="564"/>
      <c r="L16" s="564"/>
      <c r="M16" s="566"/>
    </row>
    <row r="17" spans="2:13" ht="19" customHeight="1">
      <c r="B17" s="1074"/>
      <c r="C17" s="1075"/>
      <c r="D17" s="1076"/>
      <c r="E17" s="1075"/>
      <c r="F17" s="564"/>
      <c r="G17" s="565"/>
      <c r="H17" s="564"/>
      <c r="I17" s="564"/>
      <c r="J17" s="564"/>
      <c r="K17" s="564"/>
      <c r="L17" s="564"/>
      <c r="M17" s="566"/>
    </row>
    <row r="18" spans="2:13" ht="19" customHeight="1">
      <c r="B18" s="1074"/>
      <c r="C18" s="1075"/>
      <c r="D18" s="1076"/>
      <c r="E18" s="1075"/>
      <c r="F18" s="564"/>
      <c r="G18" s="565"/>
      <c r="H18" s="564"/>
      <c r="I18" s="564"/>
      <c r="J18" s="564"/>
      <c r="K18" s="564"/>
      <c r="L18" s="564"/>
      <c r="M18" s="566"/>
    </row>
    <row r="19" spans="2:13" ht="19" customHeight="1">
      <c r="B19" s="1074"/>
      <c r="C19" s="1075"/>
      <c r="D19" s="1076"/>
      <c r="E19" s="1075"/>
      <c r="F19" s="564"/>
      <c r="G19" s="565"/>
      <c r="H19" s="564"/>
      <c r="I19" s="564"/>
      <c r="J19" s="564"/>
      <c r="K19" s="564"/>
      <c r="L19" s="564"/>
      <c r="M19" s="566"/>
    </row>
    <row r="20" spans="2:13" ht="19" customHeight="1">
      <c r="B20" s="1074"/>
      <c r="C20" s="1075"/>
      <c r="D20" s="1076"/>
      <c r="E20" s="1075"/>
      <c r="F20" s="564"/>
      <c r="G20" s="565"/>
      <c r="H20" s="564"/>
      <c r="I20" s="564"/>
      <c r="J20" s="564"/>
      <c r="K20" s="564"/>
      <c r="L20" s="564"/>
      <c r="M20" s="566"/>
    </row>
    <row r="21" spans="2:13" ht="19" customHeight="1">
      <c r="B21" s="1074"/>
      <c r="C21" s="1075"/>
      <c r="D21" s="1076"/>
      <c r="E21" s="1075"/>
      <c r="F21" s="564"/>
      <c r="G21" s="565"/>
      <c r="H21" s="564"/>
      <c r="I21" s="564"/>
      <c r="J21" s="564"/>
      <c r="K21" s="564"/>
      <c r="L21" s="564"/>
      <c r="M21" s="566"/>
    </row>
    <row r="22" spans="2:13" ht="19" customHeight="1">
      <c r="B22" s="1074"/>
      <c r="C22" s="1075"/>
      <c r="D22" s="1076"/>
      <c r="E22" s="1075"/>
      <c r="F22" s="564"/>
      <c r="G22" s="565"/>
      <c r="H22" s="564"/>
      <c r="I22" s="564"/>
      <c r="J22" s="564"/>
      <c r="K22" s="564"/>
      <c r="L22" s="564"/>
      <c r="M22" s="566"/>
    </row>
    <row r="23" spans="2:13" ht="19" customHeight="1">
      <c r="B23" s="1074"/>
      <c r="C23" s="1075"/>
      <c r="D23" s="1076"/>
      <c r="E23" s="1075"/>
      <c r="F23" s="564"/>
      <c r="G23" s="565"/>
      <c r="H23" s="564"/>
      <c r="I23" s="564"/>
      <c r="J23" s="564"/>
      <c r="K23" s="564"/>
      <c r="L23" s="564"/>
      <c r="M23" s="566"/>
    </row>
    <row r="24" spans="2:13" ht="19" customHeight="1">
      <c r="B24" s="1074"/>
      <c r="C24" s="1075"/>
      <c r="D24" s="1076"/>
      <c r="E24" s="1075"/>
      <c r="F24" s="564"/>
      <c r="G24" s="565"/>
      <c r="H24" s="564"/>
      <c r="I24" s="564"/>
      <c r="J24" s="564"/>
      <c r="K24" s="564"/>
      <c r="L24" s="564"/>
      <c r="M24" s="566"/>
    </row>
    <row r="25" spans="2:13" ht="19" customHeight="1">
      <c r="B25" s="1074"/>
      <c r="C25" s="1075"/>
      <c r="D25" s="1076"/>
      <c r="E25" s="1075"/>
      <c r="F25" s="564"/>
      <c r="G25" s="565"/>
      <c r="H25" s="564"/>
      <c r="I25" s="564"/>
      <c r="J25" s="564"/>
      <c r="K25" s="564"/>
      <c r="L25" s="564"/>
      <c r="M25" s="566"/>
    </row>
    <row r="26" spans="2:13" ht="19" customHeight="1">
      <c r="B26" s="1074"/>
      <c r="C26" s="1075"/>
      <c r="D26" s="1076"/>
      <c r="E26" s="1075"/>
      <c r="F26" s="564"/>
      <c r="G26" s="565"/>
      <c r="H26" s="564"/>
      <c r="I26" s="564"/>
      <c r="J26" s="564"/>
      <c r="K26" s="564"/>
      <c r="L26" s="564"/>
      <c r="M26" s="566"/>
    </row>
    <row r="27" spans="2:13" ht="19" customHeight="1">
      <c r="B27" s="1074"/>
      <c r="C27" s="1075"/>
      <c r="D27" s="1076"/>
      <c r="E27" s="1075"/>
      <c r="F27" s="564"/>
      <c r="G27" s="565"/>
      <c r="H27" s="564"/>
      <c r="I27" s="564"/>
      <c r="J27" s="564"/>
      <c r="K27" s="564"/>
      <c r="L27" s="564"/>
      <c r="M27" s="566"/>
    </row>
    <row r="28" spans="2:13" ht="19" customHeight="1" thickBot="1">
      <c r="B28" s="1051"/>
      <c r="C28" s="1052"/>
      <c r="D28" s="1091"/>
      <c r="E28" s="1052"/>
      <c r="F28" s="567"/>
      <c r="G28" s="568"/>
      <c r="H28" s="567"/>
      <c r="I28" s="567"/>
      <c r="J28" s="567"/>
      <c r="K28" s="567"/>
      <c r="L28" s="567"/>
      <c r="M28" s="569"/>
    </row>
    <row r="29" spans="2:13" ht="15" customHeight="1">
      <c r="B29" s="1081" t="s">
        <v>1096</v>
      </c>
      <c r="C29" s="1081"/>
      <c r="D29" s="1081"/>
      <c r="E29" s="381"/>
      <c r="F29" s="265"/>
      <c r="G29" s="560"/>
      <c r="H29" s="265"/>
      <c r="I29" s="265"/>
      <c r="J29" s="265"/>
      <c r="K29" s="265"/>
      <c r="L29" s="265"/>
      <c r="M29" s="265"/>
    </row>
    <row r="30" spans="2:13" ht="21.75" customHeight="1">
      <c r="B30" s="15"/>
      <c r="C30" s="15"/>
      <c r="D30" s="22"/>
      <c r="E30" s="22"/>
      <c r="F30" s="22"/>
      <c r="G30" s="22"/>
      <c r="H30" s="22"/>
      <c r="I30" s="22"/>
      <c r="J30" s="22"/>
      <c r="K30" s="22"/>
      <c r="L30" s="22"/>
      <c r="M30" s="22"/>
    </row>
    <row r="31" spans="2:13" ht="16.5">
      <c r="B31" s="1080" t="s">
        <v>1103</v>
      </c>
      <c r="C31" s="1080"/>
      <c r="D31" s="1080"/>
      <c r="E31" s="1080"/>
      <c r="F31" s="1080"/>
      <c r="G31" s="1080"/>
      <c r="H31" s="1080"/>
      <c r="I31" s="1080"/>
      <c r="J31" s="1080"/>
      <c r="K31" s="1080"/>
      <c r="L31" s="1080"/>
      <c r="M31" s="22"/>
    </row>
    <row r="32" spans="2:13" ht="33" customHeight="1">
      <c r="B32" s="1082" t="s">
        <v>1104</v>
      </c>
      <c r="C32" s="1083"/>
      <c r="D32" s="1083"/>
      <c r="E32" s="1083"/>
      <c r="F32" s="1083"/>
      <c r="G32" s="1083"/>
      <c r="H32" s="1083"/>
      <c r="I32" s="1083"/>
      <c r="J32" s="1083"/>
      <c r="K32" s="1083"/>
      <c r="L32" s="1083"/>
      <c r="M32" s="1083"/>
    </row>
  </sheetData>
  <sheetProtection password="D313" sheet="1" objects="1" scenarios="1"/>
  <mergeCells count="52">
    <mergeCell ref="B31:L31"/>
    <mergeCell ref="B29:D29"/>
    <mergeCell ref="B32:M32"/>
    <mergeCell ref="D3:K3"/>
    <mergeCell ref="F10:F11"/>
    <mergeCell ref="B9:F9"/>
    <mergeCell ref="B10:C11"/>
    <mergeCell ref="D27:E27"/>
    <mergeCell ref="D28:E28"/>
    <mergeCell ref="B16:C16"/>
    <mergeCell ref="B17:C17"/>
    <mergeCell ref="B18:C18"/>
    <mergeCell ref="B19:C19"/>
    <mergeCell ref="B20:C20"/>
    <mergeCell ref="B27:C27"/>
    <mergeCell ref="D12:E12"/>
    <mergeCell ref="D13:E13"/>
    <mergeCell ref="F4:J4"/>
    <mergeCell ref="B4:E4"/>
    <mergeCell ref="B21:C21"/>
    <mergeCell ref="B13:C13"/>
    <mergeCell ref="B14:C14"/>
    <mergeCell ref="B15:C15"/>
    <mergeCell ref="B23:C23"/>
    <mergeCell ref="B24:C24"/>
    <mergeCell ref="B25:C25"/>
    <mergeCell ref="D16:E16"/>
    <mergeCell ref="D17:E17"/>
    <mergeCell ref="D18:E18"/>
    <mergeCell ref="D19:E19"/>
    <mergeCell ref="D20:E20"/>
    <mergeCell ref="D21:E21"/>
    <mergeCell ref="D22:E22"/>
    <mergeCell ref="D23:E23"/>
    <mergeCell ref="D24:E24"/>
    <mergeCell ref="D25:E25"/>
    <mergeCell ref="B28:C28"/>
    <mergeCell ref="B12:C12"/>
    <mergeCell ref="O2:P2"/>
    <mergeCell ref="G9:G10"/>
    <mergeCell ref="H9:I10"/>
    <mergeCell ref="J9:K10"/>
    <mergeCell ref="L9:M10"/>
    <mergeCell ref="D2:K2"/>
    <mergeCell ref="L4:M4"/>
    <mergeCell ref="L2:M2"/>
    <mergeCell ref="D10:E11"/>
    <mergeCell ref="B26:C26"/>
    <mergeCell ref="D14:E14"/>
    <mergeCell ref="D15:E15"/>
    <mergeCell ref="D26:E26"/>
    <mergeCell ref="B22:C22"/>
  </mergeCells>
  <pageMargins left="0.51181102362204722" right="0.51181102362204722" top="0.78740157480314965" bottom="0.3937007874015748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19</vt:i4>
      </vt:variant>
      <vt:variant>
        <vt:lpstr>Diagramme</vt:lpstr>
      </vt:variant>
      <vt:variant>
        <vt:i4>2</vt:i4>
      </vt:variant>
      <vt:variant>
        <vt:lpstr>Benannte Bereiche</vt:lpstr>
      </vt:variant>
      <vt:variant>
        <vt:i4>23</vt:i4>
      </vt:variant>
    </vt:vector>
  </HeadingPairs>
  <TitlesOfParts>
    <vt:vector size="44" baseType="lpstr">
      <vt:lpstr>Erklärung_1</vt:lpstr>
      <vt:lpstr>Erklärung_1_Beiblatt</vt:lpstr>
      <vt:lpstr>Erklärung_2</vt:lpstr>
      <vt:lpstr>TOK</vt:lpstr>
      <vt:lpstr>NW-MS_Blatt_1</vt:lpstr>
      <vt:lpstr>NW-MS_Blatt_1_Beiblatt</vt:lpstr>
      <vt:lpstr>NW-MS_Blatt_2</vt:lpstr>
      <vt:lpstr>NW-MS_Blatt 3_SKU</vt:lpstr>
      <vt:lpstr>NW-TS_Blatt_1</vt:lpstr>
      <vt:lpstr>NW-TS_Blatt_1 Beiblatt</vt:lpstr>
      <vt:lpstr>NW-TS_Blatt_2</vt:lpstr>
      <vt:lpstr>BZB</vt:lpstr>
      <vt:lpstr>VR 1</vt:lpstr>
      <vt:lpstr>VR 2</vt:lpstr>
      <vt:lpstr>VR 3</vt:lpstr>
      <vt:lpstr>JSM (365 Tage)</vt:lpstr>
      <vt:lpstr>Tab. für Graphik (365) </vt:lpstr>
      <vt:lpstr>JSM (366 Tage)</vt:lpstr>
      <vt:lpstr>Tab. für Graphik (366)</vt:lpstr>
      <vt:lpstr>Graphik (365)</vt:lpstr>
      <vt:lpstr>Graphik (366)</vt:lpstr>
      <vt:lpstr>'NW-MS_Blatt_1'!_ftnref2</vt:lpstr>
      <vt:lpstr>'NW-MS_Blatt_1_Beiblatt'!_ftnref2</vt:lpstr>
      <vt:lpstr>BZB!Druckbereich</vt:lpstr>
      <vt:lpstr>Erklärung_1!Druckbereich</vt:lpstr>
      <vt:lpstr>Erklärung_1_Beiblatt!Druckbereich</vt:lpstr>
      <vt:lpstr>Erklärung_2!Druckbereich</vt:lpstr>
      <vt:lpstr>'JSM (365 Tage)'!Druckbereich</vt:lpstr>
      <vt:lpstr>'JSM (366 Tage)'!Druckbereich</vt:lpstr>
      <vt:lpstr>'NW-MS_Blatt 3_SKU'!Druckbereich</vt:lpstr>
      <vt:lpstr>'NW-MS_Blatt_1'!Druckbereich</vt:lpstr>
      <vt:lpstr>'NW-MS_Blatt_1_Beiblatt'!Druckbereich</vt:lpstr>
      <vt:lpstr>'NW-MS_Blatt_2'!Druckbereich</vt:lpstr>
      <vt:lpstr>'NW-TS_Blatt_1'!Druckbereich</vt:lpstr>
      <vt:lpstr>'NW-TS_Blatt_1 Beiblatt'!Druckbereich</vt:lpstr>
      <vt:lpstr>'NW-TS_Blatt_2'!Druckbereich</vt:lpstr>
      <vt:lpstr>'Tab. für Graphik (365) '!Druckbereich</vt:lpstr>
      <vt:lpstr>'Tab. für Graphik (366)'!Druckbereich</vt:lpstr>
      <vt:lpstr>TOK!Druckbereich</vt:lpstr>
      <vt:lpstr>'VR 1'!Druckbereich</vt:lpstr>
      <vt:lpstr>'VR 2'!Druckbereich</vt:lpstr>
      <vt:lpstr>'VR 3'!Druckbereich</vt:lpstr>
      <vt:lpstr>'JSM (365 Tage)'!Drucktitel</vt:lpstr>
      <vt:lpstr>'JSM (366 Tage)'!Drucktitel</vt:lpstr>
    </vt:vector>
  </TitlesOfParts>
  <Company>Hessische Umweltverwaltung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Vordruck für die Erklärung der Abwasserabgabe</dc:title>
  <dc:subject>für Einleitungen kommunalen Abwassers</dc:subject>
  <dc:creator>Frau Brehmer (HMUELV, Referat III5)</dc:creator>
  <cp:lastModifiedBy>Brehmer, Imke (HMLU)</cp:lastModifiedBy>
  <cp:lastPrinted>2024-01-13T18:44:40Z</cp:lastPrinted>
  <dcterms:created xsi:type="dcterms:W3CDTF">2005-01-24T14:24:09Z</dcterms:created>
  <dcterms:modified xsi:type="dcterms:W3CDTF">2025-01-24T13:27:31Z</dcterms:modified>
</cp:coreProperties>
</file>